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3880" yWindow="420" windowWidth="24240" windowHeight="15600"/>
  </bookViews>
  <sheets>
    <sheet name="6-30-14 Posting (2)" sheetId="3" r:id="rId1"/>
    <sheet name="Test" sheetId="1" r:id="rId2"/>
    <sheet name="Sheet1" sheetId="2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H61" i="3"/>
  <c r="G61" i="3"/>
  <c r="I60" i="3"/>
  <c r="H60" i="3"/>
  <c r="G60" i="3"/>
  <c r="F60" i="3"/>
  <c r="E60" i="3"/>
  <c r="C56" i="3"/>
  <c r="D54" i="3"/>
  <c r="B54" i="3"/>
  <c r="A54" i="3"/>
  <c r="A76" i="3"/>
  <c r="D53" i="3"/>
  <c r="F39" i="3"/>
  <c r="F53" i="3"/>
  <c r="B53" i="3"/>
  <c r="A53" i="3"/>
  <c r="A75" i="3"/>
  <c r="D52" i="3"/>
  <c r="H39" i="3"/>
  <c r="H52" i="3"/>
  <c r="B52" i="3"/>
  <c r="A52" i="3"/>
  <c r="A74" i="3"/>
  <c r="B51" i="3"/>
  <c r="A51" i="3"/>
  <c r="A73" i="3"/>
  <c r="D50" i="3"/>
  <c r="F50" i="3"/>
  <c r="B50" i="3"/>
  <c r="A50" i="3"/>
  <c r="A72" i="3"/>
  <c r="D49" i="3"/>
  <c r="H49" i="3"/>
  <c r="B49" i="3"/>
  <c r="A49" i="3"/>
  <c r="A71" i="3"/>
  <c r="D48" i="3"/>
  <c r="M39" i="3"/>
  <c r="M48" i="3"/>
  <c r="B48" i="3"/>
  <c r="A48" i="3"/>
  <c r="A70" i="3"/>
  <c r="D47" i="3"/>
  <c r="F47" i="3"/>
  <c r="B47" i="3"/>
  <c r="A47" i="3"/>
  <c r="A69" i="3"/>
  <c r="D46" i="3"/>
  <c r="L39" i="3"/>
  <c r="L46" i="3"/>
  <c r="L15" i="3"/>
  <c r="C27" i="3"/>
  <c r="D22" i="3"/>
  <c r="L22" i="3"/>
  <c r="K68" i="3"/>
  <c r="B46" i="3"/>
  <c r="A46" i="3"/>
  <c r="A68" i="3"/>
  <c r="D45" i="3"/>
  <c r="H45" i="3"/>
  <c r="H15" i="3"/>
  <c r="D21" i="3"/>
  <c r="H21" i="3"/>
  <c r="H67" i="3"/>
  <c r="B45" i="3"/>
  <c r="A45" i="3"/>
  <c r="A67" i="3"/>
  <c r="D44" i="3"/>
  <c r="B44" i="3"/>
  <c r="A44" i="3"/>
  <c r="A66" i="3"/>
  <c r="B43" i="3"/>
  <c r="A43" i="3"/>
  <c r="A65" i="3"/>
  <c r="D42" i="3"/>
  <c r="L42" i="3"/>
  <c r="D18" i="3"/>
  <c r="L18" i="3"/>
  <c r="K64" i="3"/>
  <c r="B42" i="3"/>
  <c r="A42" i="3"/>
  <c r="A64" i="3"/>
  <c r="D41" i="3"/>
  <c r="L41" i="3"/>
  <c r="B41" i="3"/>
  <c r="A41" i="3"/>
  <c r="A63" i="3"/>
  <c r="D40" i="3"/>
  <c r="H40" i="3"/>
  <c r="D16" i="3"/>
  <c r="H16" i="3"/>
  <c r="H62" i="3"/>
  <c r="B40" i="3"/>
  <c r="A40" i="3"/>
  <c r="A62" i="3"/>
  <c r="M53" i="3"/>
  <c r="K39" i="3"/>
  <c r="J39" i="3"/>
  <c r="J55" i="3"/>
  <c r="I39" i="3"/>
  <c r="I55" i="3"/>
  <c r="I77" i="3"/>
  <c r="E77" i="3"/>
  <c r="G39" i="3"/>
  <c r="G53" i="3"/>
  <c r="A39" i="3"/>
  <c r="C36" i="3"/>
  <c r="D33" i="3"/>
  <c r="J29" i="3"/>
  <c r="F29" i="3"/>
  <c r="D30" i="3"/>
  <c r="H29" i="3"/>
  <c r="H30" i="3"/>
  <c r="M29" i="3"/>
  <c r="L29" i="3"/>
  <c r="K29" i="3"/>
  <c r="I29" i="3"/>
  <c r="G29" i="3"/>
  <c r="A29" i="3"/>
  <c r="G15" i="3"/>
  <c r="F15" i="3"/>
  <c r="K15" i="3"/>
  <c r="J15" i="3"/>
  <c r="D23" i="3"/>
  <c r="J22" i="3"/>
  <c r="G22" i="3"/>
  <c r="D20" i="3"/>
  <c r="J20" i="3"/>
  <c r="G20" i="3"/>
  <c r="D19" i="3"/>
  <c r="J18" i="3"/>
  <c r="G18" i="3"/>
  <c r="D17" i="3"/>
  <c r="K16" i="3"/>
  <c r="F16" i="3"/>
  <c r="M15" i="3"/>
  <c r="L21" i="3"/>
  <c r="I15" i="3"/>
  <c r="G23" i="3"/>
  <c r="A15" i="3"/>
  <c r="M11" i="3"/>
  <c r="L11" i="3"/>
  <c r="K11" i="3"/>
  <c r="J11" i="3"/>
  <c r="I11" i="3"/>
  <c r="H11" i="3"/>
  <c r="G11" i="3"/>
  <c r="F11" i="3"/>
  <c r="E10" i="3"/>
  <c r="E39" i="3"/>
  <c r="E8" i="3"/>
  <c r="E29" i="3"/>
  <c r="E6" i="3"/>
  <c r="E15" i="3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M39" i="1"/>
  <c r="L39" i="1"/>
  <c r="K39" i="1"/>
  <c r="J39" i="1"/>
  <c r="J55" i="1"/>
  <c r="I39" i="1"/>
  <c r="I55" i="1"/>
  <c r="H39" i="1"/>
  <c r="G39" i="1"/>
  <c r="F39" i="1"/>
  <c r="A39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A54" i="1"/>
  <c r="A76" i="1"/>
  <c r="A53" i="1"/>
  <c r="A75" i="1"/>
  <c r="A52" i="1"/>
  <c r="A74" i="1"/>
  <c r="A51" i="1"/>
  <c r="A73" i="1"/>
  <c r="A50" i="1"/>
  <c r="A72" i="1"/>
  <c r="A49" i="1"/>
  <c r="A71" i="1"/>
  <c r="A48" i="1"/>
  <c r="A70" i="1"/>
  <c r="A47" i="1"/>
  <c r="A69" i="1"/>
  <c r="A46" i="1"/>
  <c r="A68" i="1"/>
  <c r="A45" i="1"/>
  <c r="A67" i="1"/>
  <c r="A44" i="1"/>
  <c r="A66" i="1"/>
  <c r="A43" i="1"/>
  <c r="A65" i="1"/>
  <c r="A42" i="1"/>
  <c r="A64" i="1"/>
  <c r="A41" i="1"/>
  <c r="A63" i="1"/>
  <c r="A40" i="1"/>
  <c r="A62" i="1"/>
  <c r="B40" i="1"/>
  <c r="C36" i="1"/>
  <c r="D33" i="1"/>
  <c r="M29" i="1"/>
  <c r="L29" i="1"/>
  <c r="K29" i="1"/>
  <c r="J29" i="1"/>
  <c r="I29" i="1"/>
  <c r="H29" i="1"/>
  <c r="G29" i="1"/>
  <c r="F29" i="1"/>
  <c r="M15" i="1"/>
  <c r="L15" i="1"/>
  <c r="K15" i="1"/>
  <c r="J15" i="1"/>
  <c r="I15" i="1"/>
  <c r="H15" i="1"/>
  <c r="G15" i="1"/>
  <c r="F15" i="1"/>
  <c r="A29" i="1"/>
  <c r="C27" i="1"/>
  <c r="D16" i="1"/>
  <c r="A15" i="1"/>
  <c r="D32" i="3"/>
  <c r="H32" i="3"/>
  <c r="D34" i="3"/>
  <c r="G34" i="3"/>
  <c r="L30" i="3"/>
  <c r="M49" i="3"/>
  <c r="H17" i="3"/>
  <c r="L23" i="3"/>
  <c r="I19" i="3"/>
  <c r="M19" i="3"/>
  <c r="I21" i="3"/>
  <c r="M21" i="3"/>
  <c r="M23" i="3"/>
  <c r="L16" i="3"/>
  <c r="F17" i="3"/>
  <c r="J17" i="3"/>
  <c r="H18" i="3"/>
  <c r="F19" i="3"/>
  <c r="J19" i="3"/>
  <c r="H20" i="3"/>
  <c r="L20" i="3"/>
  <c r="F21" i="3"/>
  <c r="J21" i="3"/>
  <c r="H22" i="3"/>
  <c r="F23" i="3"/>
  <c r="J23" i="3"/>
  <c r="F32" i="3"/>
  <c r="F30" i="3"/>
  <c r="F72" i="3"/>
  <c r="J32" i="3"/>
  <c r="J30" i="3"/>
  <c r="H48" i="3"/>
  <c r="L17" i="3"/>
  <c r="I17" i="3"/>
  <c r="M17" i="3"/>
  <c r="I23" i="3"/>
  <c r="K49" i="3"/>
  <c r="I16" i="3"/>
  <c r="M16" i="3"/>
  <c r="G17" i="3"/>
  <c r="G41" i="3"/>
  <c r="G63" i="3"/>
  <c r="K17" i="3"/>
  <c r="I18" i="3"/>
  <c r="I64" i="3"/>
  <c r="M18" i="3"/>
  <c r="G19" i="3"/>
  <c r="K19" i="3"/>
  <c r="I20" i="3"/>
  <c r="M20" i="3"/>
  <c r="M44" i="3"/>
  <c r="G21" i="3"/>
  <c r="K21" i="3"/>
  <c r="I22" i="3"/>
  <c r="M22" i="3"/>
  <c r="K23" i="3"/>
  <c r="K53" i="3"/>
  <c r="H42" i="3"/>
  <c r="H64" i="3"/>
  <c r="H19" i="3"/>
  <c r="H23" i="3"/>
  <c r="L50" i="3"/>
  <c r="K72" i="3"/>
  <c r="L19" i="3"/>
  <c r="G48" i="3"/>
  <c r="H50" i="3"/>
  <c r="H72" i="3"/>
  <c r="L53" i="3"/>
  <c r="L49" i="3"/>
  <c r="L48" i="3"/>
  <c r="L44" i="3"/>
  <c r="K66" i="3"/>
  <c r="L40" i="3"/>
  <c r="K62" i="3"/>
  <c r="H46" i="3"/>
  <c r="H68" i="3"/>
  <c r="F40" i="3"/>
  <c r="F62" i="3"/>
  <c r="F44" i="3"/>
  <c r="F48" i="3"/>
  <c r="F52" i="3"/>
  <c r="F74" i="3"/>
  <c r="G30" i="3"/>
  <c r="K30" i="3"/>
  <c r="G32" i="3"/>
  <c r="K41" i="3"/>
  <c r="J63" i="3"/>
  <c r="M42" i="3"/>
  <c r="L64" i="3"/>
  <c r="G44" i="3"/>
  <c r="G66" i="3"/>
  <c r="G46" i="3"/>
  <c r="G68" i="3"/>
  <c r="K47" i="3"/>
  <c r="J69" i="3"/>
  <c r="G50" i="3"/>
  <c r="G72" i="3"/>
  <c r="M52" i="3"/>
  <c r="I30" i="3"/>
  <c r="M30" i="3"/>
  <c r="M32" i="3"/>
  <c r="K42" i="3"/>
  <c r="K44" i="3"/>
  <c r="M45" i="3"/>
  <c r="L67" i="3"/>
  <c r="G47" i="3"/>
  <c r="G69" i="3"/>
  <c r="K48" i="3"/>
  <c r="K50" i="3"/>
  <c r="J72" i="3"/>
  <c r="K52" i="3"/>
  <c r="I77" i="1"/>
  <c r="E77" i="1"/>
  <c r="C37" i="1"/>
  <c r="L33" i="1"/>
  <c r="J33" i="1"/>
  <c r="H33" i="1"/>
  <c r="F33" i="1"/>
  <c r="M33" i="1"/>
  <c r="K33" i="1"/>
  <c r="I33" i="1"/>
  <c r="G33" i="1"/>
  <c r="D32" i="1"/>
  <c r="D34" i="1"/>
  <c r="D30" i="1"/>
  <c r="D31" i="1"/>
  <c r="G16" i="1"/>
  <c r="I16" i="1"/>
  <c r="K16" i="1"/>
  <c r="M16" i="1"/>
  <c r="F16" i="1"/>
  <c r="H16" i="1"/>
  <c r="J16" i="1"/>
  <c r="L16" i="1"/>
  <c r="D18" i="1"/>
  <c r="I18" i="1"/>
  <c r="D20" i="1"/>
  <c r="I20" i="1"/>
  <c r="D22" i="1"/>
  <c r="I22" i="1"/>
  <c r="D24" i="1"/>
  <c r="I24" i="1"/>
  <c r="D17" i="1"/>
  <c r="I17" i="1"/>
  <c r="D19" i="1"/>
  <c r="I19" i="1"/>
  <c r="D21" i="1"/>
  <c r="I21" i="1"/>
  <c r="D23" i="1"/>
  <c r="I23" i="1"/>
  <c r="D25" i="1"/>
  <c r="I25" i="1"/>
  <c r="H61" i="1"/>
  <c r="G61" i="1"/>
  <c r="I60" i="1"/>
  <c r="H60" i="1"/>
  <c r="G60" i="1"/>
  <c r="F60" i="1"/>
  <c r="E60" i="1"/>
  <c r="C56" i="1"/>
  <c r="E10" i="1"/>
  <c r="E39" i="1"/>
  <c r="L34" i="3"/>
  <c r="J34" i="3"/>
  <c r="I72" i="3"/>
  <c r="I34" i="3"/>
  <c r="I76" i="3"/>
  <c r="I67" i="3"/>
  <c r="I69" i="3"/>
  <c r="I63" i="3"/>
  <c r="E21" i="3"/>
  <c r="E19" i="3"/>
  <c r="E17" i="3"/>
  <c r="I65" i="3"/>
  <c r="E30" i="3"/>
  <c r="I75" i="1"/>
  <c r="I62" i="1"/>
  <c r="D54" i="1"/>
  <c r="D52" i="1"/>
  <c r="D50" i="1"/>
  <c r="D48" i="1"/>
  <c r="D46" i="1"/>
  <c r="D44" i="1"/>
  <c r="D42" i="1"/>
  <c r="D40" i="1"/>
  <c r="D53" i="1"/>
  <c r="D51" i="1"/>
  <c r="D49" i="1"/>
  <c r="D47" i="1"/>
  <c r="D45" i="1"/>
  <c r="D43" i="1"/>
  <c r="D41" i="1"/>
  <c r="L25" i="1"/>
  <c r="L24" i="1"/>
  <c r="L21" i="1"/>
  <c r="L20" i="1"/>
  <c r="L17" i="1"/>
  <c r="H25" i="1"/>
  <c r="H24" i="1"/>
  <c r="H21" i="1"/>
  <c r="H20" i="1"/>
  <c r="H17" i="1"/>
  <c r="M30" i="1"/>
  <c r="K30" i="1"/>
  <c r="I30" i="1"/>
  <c r="G30" i="1"/>
  <c r="L30" i="1"/>
  <c r="J30" i="1"/>
  <c r="H30" i="1"/>
  <c r="F30" i="1"/>
  <c r="M32" i="1"/>
  <c r="K32" i="1"/>
  <c r="I32" i="1"/>
  <c r="G32" i="1"/>
  <c r="L32" i="1"/>
  <c r="J32" i="1"/>
  <c r="H32" i="1"/>
  <c r="F32" i="1"/>
  <c r="M31" i="1"/>
  <c r="K31" i="1"/>
  <c r="I31" i="1"/>
  <c r="G31" i="1"/>
  <c r="L31" i="1"/>
  <c r="J31" i="1"/>
  <c r="H31" i="1"/>
  <c r="F31" i="1"/>
  <c r="L34" i="1"/>
  <c r="J34" i="1"/>
  <c r="H34" i="1"/>
  <c r="F34" i="1"/>
  <c r="M34" i="1"/>
  <c r="K34" i="1"/>
  <c r="I34" i="1"/>
  <c r="G34" i="1"/>
  <c r="E33" i="1"/>
  <c r="J25" i="1"/>
  <c r="I71" i="1"/>
  <c r="F25" i="1"/>
  <c r="J24" i="1"/>
  <c r="I70" i="1"/>
  <c r="F24" i="1"/>
  <c r="J23" i="1"/>
  <c r="I69" i="1"/>
  <c r="F23" i="1"/>
  <c r="J22" i="1"/>
  <c r="I68" i="1"/>
  <c r="F22" i="1"/>
  <c r="J21" i="1"/>
  <c r="I67" i="1"/>
  <c r="F21" i="1"/>
  <c r="J20" i="1"/>
  <c r="I66" i="1"/>
  <c r="F20" i="1"/>
  <c r="J19" i="1"/>
  <c r="I65" i="1"/>
  <c r="F19" i="1"/>
  <c r="J18" i="1"/>
  <c r="I64" i="1"/>
  <c r="F18" i="1"/>
  <c r="J17" i="1"/>
  <c r="I63" i="1"/>
  <c r="F17" i="1"/>
  <c r="E16" i="1"/>
  <c r="K25" i="1"/>
  <c r="G25" i="1"/>
  <c r="K24" i="1"/>
  <c r="G24" i="1"/>
  <c r="K23" i="1"/>
  <c r="G23" i="1"/>
  <c r="K22" i="1"/>
  <c r="G22" i="1"/>
  <c r="K21" i="1"/>
  <c r="G21" i="1"/>
  <c r="K20" i="1"/>
  <c r="G20" i="1"/>
  <c r="K19" i="1"/>
  <c r="G19" i="1"/>
  <c r="K18" i="1"/>
  <c r="G18" i="1"/>
  <c r="K17" i="1"/>
  <c r="G17" i="1"/>
  <c r="L23" i="1"/>
  <c r="H23" i="1"/>
  <c r="L22" i="1"/>
  <c r="H22" i="1"/>
  <c r="L19" i="1"/>
  <c r="H19" i="1"/>
  <c r="L18" i="1"/>
  <c r="H18" i="1"/>
  <c r="M25" i="1"/>
  <c r="M24" i="1"/>
  <c r="M23" i="1"/>
  <c r="M22" i="1"/>
  <c r="M21" i="1"/>
  <c r="M20" i="1"/>
  <c r="M19" i="1"/>
  <c r="M18" i="1"/>
  <c r="M17" i="1"/>
  <c r="I76" i="1"/>
  <c r="I73" i="1"/>
  <c r="I74" i="1"/>
  <c r="I72" i="1"/>
  <c r="E30" i="1"/>
  <c r="H41" i="1"/>
  <c r="H63" i="1"/>
  <c r="L41" i="1"/>
  <c r="K63" i="1"/>
  <c r="M41" i="1"/>
  <c r="L63" i="1"/>
  <c r="F41" i="1"/>
  <c r="F63" i="1"/>
  <c r="G41" i="1"/>
  <c r="G63" i="1"/>
  <c r="K41" i="1"/>
  <c r="J63" i="1"/>
  <c r="H45" i="1"/>
  <c r="H67" i="1"/>
  <c r="L45" i="1"/>
  <c r="K67" i="1"/>
  <c r="M45" i="1"/>
  <c r="L67" i="1"/>
  <c r="F45" i="1"/>
  <c r="F67" i="1"/>
  <c r="G45" i="1"/>
  <c r="G67" i="1"/>
  <c r="K45" i="1"/>
  <c r="J67" i="1"/>
  <c r="H49" i="1"/>
  <c r="H71" i="1"/>
  <c r="L49" i="1"/>
  <c r="K71" i="1"/>
  <c r="M49" i="1"/>
  <c r="L71" i="1"/>
  <c r="F49" i="1"/>
  <c r="F71" i="1"/>
  <c r="G49" i="1"/>
  <c r="G71" i="1"/>
  <c r="K49" i="1"/>
  <c r="J71" i="1"/>
  <c r="M53" i="1"/>
  <c r="L75" i="1"/>
  <c r="H53" i="1"/>
  <c r="H75" i="1"/>
  <c r="L53" i="1"/>
  <c r="K75" i="1"/>
  <c r="G53" i="1"/>
  <c r="G75" i="1"/>
  <c r="K53" i="1"/>
  <c r="J75" i="1"/>
  <c r="F53" i="1"/>
  <c r="F75" i="1"/>
  <c r="L42" i="1"/>
  <c r="K64" i="1"/>
  <c r="H42" i="1"/>
  <c r="H64" i="1"/>
  <c r="F42" i="1"/>
  <c r="F64" i="1"/>
  <c r="M42" i="1"/>
  <c r="L64" i="1"/>
  <c r="G42" i="1"/>
  <c r="G64" i="1"/>
  <c r="K42" i="1"/>
  <c r="J64" i="1"/>
  <c r="M46" i="1"/>
  <c r="L68" i="1"/>
  <c r="H46" i="1"/>
  <c r="H68" i="1"/>
  <c r="L46" i="1"/>
  <c r="K68" i="1"/>
  <c r="G46" i="1"/>
  <c r="G68" i="1"/>
  <c r="K46" i="1"/>
  <c r="J68" i="1"/>
  <c r="F46" i="1"/>
  <c r="F68" i="1"/>
  <c r="M50" i="1"/>
  <c r="L72" i="1"/>
  <c r="H50" i="1"/>
  <c r="H72" i="1"/>
  <c r="L50" i="1"/>
  <c r="K72" i="1"/>
  <c r="G50" i="1"/>
  <c r="G72" i="1"/>
  <c r="K50" i="1"/>
  <c r="J72" i="1"/>
  <c r="F50" i="1"/>
  <c r="F72" i="1"/>
  <c r="H54" i="1"/>
  <c r="H76" i="1"/>
  <c r="L54" i="1"/>
  <c r="K76" i="1"/>
  <c r="M54" i="1"/>
  <c r="L76" i="1"/>
  <c r="F54" i="1"/>
  <c r="F76" i="1"/>
  <c r="G54" i="1"/>
  <c r="G76" i="1"/>
  <c r="K54" i="1"/>
  <c r="J76" i="1"/>
  <c r="M43" i="1"/>
  <c r="L65" i="1"/>
  <c r="H43" i="1"/>
  <c r="H65" i="1"/>
  <c r="L43" i="1"/>
  <c r="K65" i="1"/>
  <c r="G43" i="1"/>
  <c r="G65" i="1"/>
  <c r="K43" i="1"/>
  <c r="J65" i="1"/>
  <c r="F43" i="1"/>
  <c r="F65" i="1"/>
  <c r="M47" i="1"/>
  <c r="L69" i="1"/>
  <c r="H47" i="1"/>
  <c r="H69" i="1"/>
  <c r="L47" i="1"/>
  <c r="K69" i="1"/>
  <c r="G47" i="1"/>
  <c r="G69" i="1"/>
  <c r="K47" i="1"/>
  <c r="J69" i="1"/>
  <c r="F47" i="1"/>
  <c r="F69" i="1"/>
  <c r="M51" i="1"/>
  <c r="L73" i="1"/>
  <c r="H51" i="1"/>
  <c r="H73" i="1"/>
  <c r="L51" i="1"/>
  <c r="K73" i="1"/>
  <c r="G51" i="1"/>
  <c r="G73" i="1"/>
  <c r="K51" i="1"/>
  <c r="J73" i="1"/>
  <c r="F51" i="1"/>
  <c r="F73" i="1"/>
  <c r="H40" i="1"/>
  <c r="L40" i="1"/>
  <c r="M40" i="1"/>
  <c r="F40" i="1"/>
  <c r="G40" i="1"/>
  <c r="K40" i="1"/>
  <c r="H44" i="1"/>
  <c r="H66" i="1"/>
  <c r="L44" i="1"/>
  <c r="K66" i="1"/>
  <c r="M44" i="1"/>
  <c r="L66" i="1"/>
  <c r="F44" i="1"/>
  <c r="F66" i="1"/>
  <c r="G44" i="1"/>
  <c r="G66" i="1"/>
  <c r="K44" i="1"/>
  <c r="J66" i="1"/>
  <c r="H48" i="1"/>
  <c r="H70" i="1"/>
  <c r="L48" i="1"/>
  <c r="K70" i="1"/>
  <c r="M48" i="1"/>
  <c r="L70" i="1"/>
  <c r="F48" i="1"/>
  <c r="F70" i="1"/>
  <c r="G48" i="1"/>
  <c r="G70" i="1"/>
  <c r="K48" i="1"/>
  <c r="J70" i="1"/>
  <c r="H52" i="1"/>
  <c r="H74" i="1"/>
  <c r="L52" i="1"/>
  <c r="K74" i="1"/>
  <c r="M52" i="1"/>
  <c r="L74" i="1"/>
  <c r="F52" i="1"/>
  <c r="F74" i="1"/>
  <c r="G52" i="1"/>
  <c r="G74" i="1"/>
  <c r="K52" i="1"/>
  <c r="J74" i="1"/>
  <c r="E19" i="1"/>
  <c r="E34" i="1"/>
  <c r="E31" i="1"/>
  <c r="E32" i="1"/>
  <c r="D56" i="1"/>
  <c r="E17" i="1"/>
  <c r="E18" i="1"/>
  <c r="E20" i="1"/>
  <c r="L11" i="1"/>
  <c r="M11" i="1"/>
  <c r="G11" i="1"/>
  <c r="E66" i="1"/>
  <c r="E69" i="1"/>
  <c r="E68" i="1"/>
  <c r="E75" i="1"/>
  <c r="E71" i="1"/>
  <c r="E63" i="1"/>
  <c r="E64" i="1"/>
  <c r="E70" i="1"/>
  <c r="E73" i="1"/>
  <c r="E65" i="1"/>
  <c r="E72" i="1"/>
  <c r="E67" i="1"/>
  <c r="I79" i="1"/>
  <c r="E76" i="1"/>
  <c r="K56" i="1"/>
  <c r="J62" i="1"/>
  <c r="J79" i="1"/>
  <c r="F56" i="1"/>
  <c r="F62" i="1"/>
  <c r="L56" i="1"/>
  <c r="K62" i="1"/>
  <c r="K79" i="1"/>
  <c r="K80" i="1"/>
  <c r="G56" i="1"/>
  <c r="G62" i="1"/>
  <c r="G79" i="1"/>
  <c r="M56" i="1"/>
  <c r="L62" i="1"/>
  <c r="L79" i="1"/>
  <c r="L80" i="1"/>
  <c r="H56" i="1"/>
  <c r="H62" i="1"/>
  <c r="H79" i="1"/>
  <c r="E74" i="1"/>
  <c r="E52" i="1"/>
  <c r="E48" i="1"/>
  <c r="E44" i="1"/>
  <c r="E40" i="1"/>
  <c r="E51" i="1"/>
  <c r="E47" i="1"/>
  <c r="E43" i="1"/>
  <c r="E54" i="1"/>
  <c r="E50" i="1"/>
  <c r="E46" i="1"/>
  <c r="E53" i="1"/>
  <c r="E49" i="1"/>
  <c r="E45" i="1"/>
  <c r="E41" i="1"/>
  <c r="E42" i="1"/>
  <c r="E21" i="1"/>
  <c r="I11" i="1"/>
  <c r="J11" i="1"/>
  <c r="K11" i="1"/>
  <c r="I80" i="1"/>
  <c r="E56" i="1"/>
  <c r="E62" i="1"/>
  <c r="E79" i="1"/>
  <c r="F79" i="1"/>
  <c r="J80" i="1"/>
  <c r="G80" i="1"/>
  <c r="E22" i="1"/>
  <c r="H11" i="1"/>
  <c r="H80" i="1"/>
  <c r="E23" i="1"/>
  <c r="F11" i="1"/>
  <c r="F80" i="1"/>
  <c r="E6" i="1"/>
  <c r="E15" i="1"/>
  <c r="E8" i="1"/>
  <c r="E29" i="1"/>
  <c r="E24" i="1"/>
  <c r="E11" i="1"/>
  <c r="E80" i="1"/>
  <c r="E25" i="1"/>
  <c r="M41" i="3"/>
  <c r="L63" i="3"/>
  <c r="J33" i="3"/>
  <c r="L33" i="3"/>
  <c r="M33" i="3"/>
  <c r="K33" i="3"/>
  <c r="I33" i="3"/>
  <c r="I75" i="3"/>
  <c r="J75" i="3"/>
  <c r="D31" i="3"/>
  <c r="C37" i="3"/>
  <c r="K34" i="3"/>
  <c r="M34" i="3"/>
  <c r="L32" i="3"/>
  <c r="F34" i="3"/>
  <c r="H34" i="3"/>
  <c r="I32" i="3"/>
  <c r="I74" i="3"/>
  <c r="G31" i="3"/>
  <c r="K32" i="3"/>
  <c r="J74" i="3"/>
  <c r="M31" i="3"/>
  <c r="I31" i="3"/>
  <c r="H31" i="3"/>
  <c r="K75" i="3"/>
  <c r="G33" i="3"/>
  <c r="H33" i="3"/>
  <c r="F33" i="3"/>
  <c r="G75" i="3"/>
  <c r="L75" i="3"/>
  <c r="H74" i="3"/>
  <c r="F75" i="3"/>
  <c r="L74" i="3"/>
  <c r="G49" i="3"/>
  <c r="M47" i="3"/>
  <c r="L69" i="3"/>
  <c r="K46" i="3"/>
  <c r="G45" i="3"/>
  <c r="K40" i="3"/>
  <c r="G52" i="3"/>
  <c r="G74" i="3"/>
  <c r="M50" i="3"/>
  <c r="L72" i="3"/>
  <c r="E72" i="3"/>
  <c r="M46" i="3"/>
  <c r="L68" i="3"/>
  <c r="K45" i="3"/>
  <c r="J67" i="3"/>
  <c r="G42" i="3"/>
  <c r="M40" i="3"/>
  <c r="L62" i="3"/>
  <c r="F46" i="3"/>
  <c r="F42" i="3"/>
  <c r="L45" i="3"/>
  <c r="K67" i="3"/>
  <c r="L52" i="3"/>
  <c r="K74" i="3"/>
  <c r="H41" i="3"/>
  <c r="H63" i="3"/>
  <c r="H53" i="3"/>
  <c r="H75" i="3"/>
  <c r="G40" i="3"/>
  <c r="E40" i="3"/>
  <c r="H47" i="3"/>
  <c r="H69" i="3"/>
  <c r="L47" i="3"/>
  <c r="K69" i="3"/>
  <c r="H44" i="3"/>
  <c r="D43" i="3"/>
  <c r="D51" i="3"/>
  <c r="D56" i="3"/>
  <c r="H54" i="3"/>
  <c r="H76" i="3"/>
  <c r="F54" i="3"/>
  <c r="F76" i="3"/>
  <c r="M54" i="3"/>
  <c r="L76" i="3"/>
  <c r="L54" i="3"/>
  <c r="K76" i="3"/>
  <c r="G54" i="3"/>
  <c r="G76" i="3"/>
  <c r="K63" i="3"/>
  <c r="K54" i="3"/>
  <c r="J76" i="3"/>
  <c r="E47" i="3"/>
  <c r="E50" i="3"/>
  <c r="E46" i="3"/>
  <c r="E42" i="3"/>
  <c r="F69" i="3"/>
  <c r="E69" i="3"/>
  <c r="E53" i="3"/>
  <c r="G64" i="3"/>
  <c r="E52" i="3"/>
  <c r="E48" i="3"/>
  <c r="E44" i="3"/>
  <c r="J62" i="3"/>
  <c r="F49" i="3"/>
  <c r="E49" i="3"/>
  <c r="D24" i="3"/>
  <c r="J16" i="3"/>
  <c r="I62" i="3"/>
  <c r="F20" i="3"/>
  <c r="F66" i="3"/>
  <c r="I68" i="3"/>
  <c r="F24" i="3"/>
  <c r="J24" i="3"/>
  <c r="D25" i="3"/>
  <c r="G16" i="3"/>
  <c r="E16" i="3"/>
  <c r="F18" i="3"/>
  <c r="F22" i="3"/>
  <c r="L66" i="3"/>
  <c r="I66" i="3"/>
  <c r="K22" i="3"/>
  <c r="F41" i="3"/>
  <c r="F45" i="3"/>
  <c r="J68" i="3"/>
  <c r="H66" i="3"/>
  <c r="G67" i="3"/>
  <c r="E11" i="3"/>
  <c r="K18" i="3"/>
  <c r="J64" i="3"/>
  <c r="K20" i="3"/>
  <c r="J66" i="3"/>
  <c r="E23" i="3"/>
  <c r="F70" i="3"/>
  <c r="E74" i="3"/>
  <c r="E54" i="3"/>
  <c r="E34" i="3"/>
  <c r="J31" i="3"/>
  <c r="I73" i="3"/>
  <c r="I24" i="3"/>
  <c r="I70" i="3"/>
  <c r="I25" i="3"/>
  <c r="J25" i="3"/>
  <c r="I71" i="3"/>
  <c r="I79" i="3"/>
  <c r="I80" i="3"/>
  <c r="K31" i="3"/>
  <c r="F31" i="3"/>
  <c r="L31" i="3"/>
  <c r="E31" i="3"/>
  <c r="E76" i="3"/>
  <c r="E75" i="3"/>
  <c r="E33" i="3"/>
  <c r="E32" i="3"/>
  <c r="L51" i="3"/>
  <c r="K73" i="3"/>
  <c r="G51" i="3"/>
  <c r="G73" i="3"/>
  <c r="F51" i="3"/>
  <c r="H51" i="3"/>
  <c r="H73" i="3"/>
  <c r="M51" i="3"/>
  <c r="L73" i="3"/>
  <c r="K51" i="3"/>
  <c r="J73" i="3"/>
  <c r="L43" i="3"/>
  <c r="K43" i="3"/>
  <c r="G43" i="3"/>
  <c r="F43" i="3"/>
  <c r="F56" i="3"/>
  <c r="M43" i="3"/>
  <c r="H43" i="3"/>
  <c r="E66" i="3"/>
  <c r="K24" i="3"/>
  <c r="J70" i="3"/>
  <c r="H24" i="3"/>
  <c r="H70" i="3"/>
  <c r="G24" i="3"/>
  <c r="G70" i="3"/>
  <c r="M24" i="3"/>
  <c r="L70" i="3"/>
  <c r="L24" i="3"/>
  <c r="K70" i="3"/>
  <c r="E24" i="3"/>
  <c r="G25" i="3"/>
  <c r="G71" i="3"/>
  <c r="K25" i="3"/>
  <c r="J71" i="3"/>
  <c r="L25" i="3"/>
  <c r="K71" i="3"/>
  <c r="M25" i="3"/>
  <c r="L71" i="3"/>
  <c r="G62" i="3"/>
  <c r="F25" i="3"/>
  <c r="H25" i="3"/>
  <c r="H71" i="3"/>
  <c r="F68" i="3"/>
  <c r="E68" i="3"/>
  <c r="E22" i="3"/>
  <c r="E20" i="3"/>
  <c r="E18" i="3"/>
  <c r="F64" i="3"/>
  <c r="E64" i="3"/>
  <c r="E41" i="3"/>
  <c r="F63" i="3"/>
  <c r="E45" i="3"/>
  <c r="F67" i="3"/>
  <c r="E67" i="3"/>
  <c r="H65" i="3"/>
  <c r="H56" i="3"/>
  <c r="J65" i="3"/>
  <c r="K56" i="3"/>
  <c r="L65" i="3"/>
  <c r="M56" i="3"/>
  <c r="G65" i="3"/>
  <c r="G56" i="3"/>
  <c r="K65" i="3"/>
  <c r="L56" i="3"/>
  <c r="K79" i="3"/>
  <c r="K80" i="3"/>
  <c r="F73" i="3"/>
  <c r="E73" i="3"/>
  <c r="E51" i="3"/>
  <c r="F65" i="3"/>
  <c r="E65" i="3"/>
  <c r="E43" i="3"/>
  <c r="E70" i="3"/>
  <c r="L79" i="3"/>
  <c r="L80" i="3"/>
  <c r="H79" i="3"/>
  <c r="H80" i="3"/>
  <c r="J79" i="3"/>
  <c r="J80" i="3"/>
  <c r="E56" i="3"/>
  <c r="E63" i="3"/>
  <c r="G79" i="3"/>
  <c r="G80" i="3"/>
  <c r="E62" i="3"/>
  <c r="E25" i="3"/>
  <c r="F71" i="3"/>
  <c r="E71" i="3"/>
  <c r="E79" i="3"/>
  <c r="E80" i="3"/>
  <c r="F79" i="3"/>
  <c r="F80" i="3"/>
</calcChain>
</file>

<file path=xl/comments1.xml><?xml version="1.0" encoding="utf-8"?>
<comments xmlns="http://schemas.openxmlformats.org/spreadsheetml/2006/main">
  <authors>
    <author>Bob</author>
  </authors>
  <commentList>
    <comment ref="B15" authorId="0">
      <text>
        <r>
          <rPr>
            <sz val="9"/>
            <color indexed="81"/>
            <rFont val="Tahoma"/>
            <charset val="1"/>
          </rPr>
          <t xml:space="preserve">Use this column to enter school names
</t>
        </r>
      </text>
    </comment>
    <comment ref="C15" authorId="0">
      <text>
        <r>
          <rPr>
            <sz val="9"/>
            <color indexed="81"/>
            <rFont val="Tahoma"/>
            <charset val="1"/>
          </rPr>
          <t xml:space="preserve">From Oct 1st Data
</t>
        </r>
      </text>
    </comment>
    <comment ref="B29" authorId="0">
      <text>
        <r>
          <rPr>
            <sz val="9"/>
            <color indexed="81"/>
            <rFont val="Tahoma"/>
            <charset val="1"/>
          </rPr>
          <t xml:space="preserve">Use this column to enter school names
</t>
        </r>
      </text>
    </comment>
    <comment ref="C29" authorId="0">
      <text>
        <r>
          <rPr>
            <sz val="9"/>
            <color indexed="81"/>
            <rFont val="Tahoma"/>
            <charset val="1"/>
          </rPr>
          <t xml:space="preserve">From Oct 1st Data
</t>
        </r>
      </text>
    </comment>
  </commentList>
</comments>
</file>

<file path=xl/comments2.xml><?xml version="1.0" encoding="utf-8"?>
<comments xmlns="http://schemas.openxmlformats.org/spreadsheetml/2006/main">
  <authors>
    <author>Bob</author>
  </authors>
  <commentList>
    <comment ref="B15" authorId="0">
      <text>
        <r>
          <rPr>
            <sz val="9"/>
            <color indexed="81"/>
            <rFont val="Tahoma"/>
            <charset val="1"/>
          </rPr>
          <t xml:space="preserve">Use this column to enter school names
</t>
        </r>
      </text>
    </comment>
    <comment ref="C15" authorId="0">
      <text>
        <r>
          <rPr>
            <sz val="9"/>
            <color indexed="81"/>
            <rFont val="Tahoma"/>
            <charset val="1"/>
          </rPr>
          <t xml:space="preserve">From Oct 1st Data
</t>
        </r>
      </text>
    </comment>
    <comment ref="B29" authorId="0">
      <text>
        <r>
          <rPr>
            <sz val="9"/>
            <color indexed="81"/>
            <rFont val="Tahoma"/>
            <charset val="1"/>
          </rPr>
          <t xml:space="preserve">Use this column to enter school names
</t>
        </r>
      </text>
    </comment>
    <comment ref="C29" authorId="0">
      <text>
        <r>
          <rPr>
            <sz val="9"/>
            <color indexed="81"/>
            <rFont val="Tahoma"/>
            <charset val="1"/>
          </rPr>
          <t xml:space="preserve">From Oct 1st Data
</t>
        </r>
      </text>
    </comment>
  </commentList>
</comments>
</file>

<file path=xl/sharedStrings.xml><?xml version="1.0" encoding="utf-8"?>
<sst xmlns="http://schemas.openxmlformats.org/spreadsheetml/2006/main" count="164" uniqueCount="82">
  <si>
    <t>General Fund Reconcilliation</t>
  </si>
  <si>
    <t>Total</t>
  </si>
  <si>
    <t>Salaries</t>
  </si>
  <si>
    <t>Employee</t>
  </si>
  <si>
    <t>Purchased</t>
  </si>
  <si>
    <t>Tuition</t>
  </si>
  <si>
    <t>Supplies</t>
  </si>
  <si>
    <t>Property</t>
  </si>
  <si>
    <t>Other</t>
  </si>
  <si>
    <t xml:space="preserve">Students </t>
  </si>
  <si>
    <t>Benefits</t>
  </si>
  <si>
    <t>Services</t>
  </si>
  <si>
    <t>Description</t>
  </si>
  <si>
    <t>Oct. 1</t>
  </si>
  <si>
    <t>(Col. 1)</t>
  </si>
  <si>
    <t>(Col. 2)</t>
  </si>
  <si>
    <t>(Col. 3)</t>
  </si>
  <si>
    <t>(Col. 4)</t>
  </si>
  <si>
    <t>(Col. 5)</t>
  </si>
  <si>
    <t>(Col. 6)</t>
  </si>
  <si>
    <t>(Col. 7)</t>
  </si>
  <si>
    <t>(Col. 8)</t>
  </si>
  <si>
    <t>(Col. 9)</t>
  </si>
  <si>
    <t>K-8</t>
  </si>
  <si>
    <t>9-12</t>
  </si>
  <si>
    <t>Line 1214</t>
  </si>
  <si>
    <t>Line 1215</t>
  </si>
  <si>
    <t>Spec. Ed.</t>
  </si>
  <si>
    <t>Line 1216</t>
  </si>
  <si>
    <t>Difference</t>
  </si>
  <si>
    <t>Breakout- K-8</t>
  </si>
  <si>
    <t>Enrollment 10/13/13</t>
  </si>
  <si>
    <t>%</t>
  </si>
  <si>
    <t>Line 1214 Breakout</t>
  </si>
  <si>
    <t>Line 1215 Breakout</t>
  </si>
  <si>
    <t>Student-Line 1215</t>
  </si>
  <si>
    <t>Line 1216 Breakout</t>
  </si>
  <si>
    <t>(Line 1216 : Schedule 4 sourced)</t>
  </si>
  <si>
    <t>Results for June 30, 2014 to post to website</t>
  </si>
  <si>
    <t>Public in State</t>
  </si>
  <si>
    <t>Non-Public</t>
  </si>
  <si>
    <t>Control Total</t>
  </si>
  <si>
    <t>School Name</t>
  </si>
  <si>
    <t># of students</t>
  </si>
  <si>
    <t>Total Line 1214</t>
  </si>
  <si>
    <t>Total Students</t>
  </si>
  <si>
    <t>District Name</t>
  </si>
  <si>
    <t>Fiscal Year:</t>
  </si>
  <si>
    <t>2013-2014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</si>
  <si>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</si>
  <si>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</si>
  <si>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</si>
  <si>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</si>
  <si>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</si>
  <si>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</si>
  <si>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</si>
  <si>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</si>
  <si>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</si>
  <si>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</si>
  <si>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S-1</t>
  </si>
  <si>
    <t>S-2</t>
  </si>
  <si>
    <t>S-3</t>
  </si>
  <si>
    <t>S-4</t>
  </si>
  <si>
    <t>S-5</t>
  </si>
  <si>
    <t xml:space="preserve">Special Education Counts on PSIS </t>
  </si>
  <si>
    <t>Special Education Tuition</t>
  </si>
  <si>
    <t>A School</t>
  </si>
  <si>
    <t>B School</t>
  </si>
  <si>
    <t>C School</t>
  </si>
  <si>
    <t>D School</t>
  </si>
  <si>
    <t>E School</t>
  </si>
  <si>
    <t>F School</t>
  </si>
  <si>
    <t>G School</t>
  </si>
  <si>
    <t>H School</t>
  </si>
  <si>
    <t>I School</t>
  </si>
  <si>
    <t>J School</t>
  </si>
  <si>
    <t>HS 1 School</t>
  </si>
  <si>
    <t>HS 2 School</t>
  </si>
  <si>
    <t>HS 3 School</t>
  </si>
  <si>
    <t>HS 4 School</t>
  </si>
  <si>
    <t>HS 5 School</t>
  </si>
  <si>
    <t>Ashford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</si>
</sst>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9"/>
      <color indexed="81"/>
      <name val="Tahoma"/>
      <charset val="1"/>
    </font>
    <font>
      <sz val="8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3" fontId="0" fillId="0" borderId="0"/>
    <xf numFmtId="0" fontId="2" fillId="0" borderId="0"/>
  </cellStyleXfs>
  <cellXfs count="56">
    <xf numFmtId="3" fontId="0" fillId="0" borderId="0" xfId="0"/>
    <xf numFmtId="3" fontId="1" fillId="0" borderId="0" xfId="0" applyFont="1"/>
    <xf numFmtId="0" fontId="3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3" fontId="0" fillId="0" borderId="0" xfId="0" applyNumberFormat="1"/>
    <xf numFmtId="3" fontId="0" fillId="0" borderId="1" xfId="0" applyBorder="1"/>
    <xf numFmtId="10" fontId="0" fillId="0" borderId="0" xfId="0" applyNumberFormat="1"/>
    <xf numFmtId="3" fontId="0" fillId="0" borderId="2" xfId="0" applyBorder="1"/>
    <xf numFmtId="3" fontId="0" fillId="0" borderId="0" xfId="0" applyBorder="1"/>
    <xf numFmtId="3" fontId="0" fillId="0" borderId="3" xfId="0" applyBorder="1" applyAlignment="1">
      <alignment horizontal="right"/>
    </xf>
    <xf numFmtId="3" fontId="0" fillId="0" borderId="3" xfId="0" applyBorder="1"/>
    <xf numFmtId="3" fontId="0" fillId="0" borderId="0" xfId="0" quotePrefix="1" applyAlignment="1">
      <alignment horizontal="center"/>
    </xf>
    <xf numFmtId="3" fontId="0" fillId="2" borderId="0" xfId="0" applyNumberFormat="1" applyFill="1"/>
    <xf numFmtId="3" fontId="0" fillId="2" borderId="0" xfId="0" applyFill="1"/>
    <xf numFmtId="3" fontId="0" fillId="4" borderId="0" xfId="0" applyFill="1"/>
    <xf numFmtId="10" fontId="0" fillId="0" borderId="3" xfId="0" applyNumberFormat="1" applyBorder="1"/>
    <xf numFmtId="3" fontId="0" fillId="5" borderId="0" xfId="0" applyFill="1"/>
    <xf numFmtId="3" fontId="0" fillId="0" borderId="0" xfId="0" applyAlignment="1">
      <alignment horizontal="center"/>
    </xf>
    <xf numFmtId="3" fontId="0" fillId="0" borderId="4" xfId="0" applyBorder="1"/>
    <xf numFmtId="3" fontId="0" fillId="0" borderId="5" xfId="0" applyBorder="1"/>
    <xf numFmtId="3" fontId="0" fillId="0" borderId="6" xfId="0" applyBorder="1"/>
    <xf numFmtId="3" fontId="1" fillId="0" borderId="7" xfId="0" applyFont="1" applyBorder="1"/>
    <xf numFmtId="3" fontId="0" fillId="0" borderId="8" xfId="0" applyBorder="1"/>
    <xf numFmtId="3" fontId="0" fillId="0" borderId="7" xfId="0" applyBorder="1" applyAlignment="1">
      <alignment horizontal="center"/>
    </xf>
    <xf numFmtId="3" fontId="0" fillId="0" borderId="0" xfId="0" applyBorder="1" applyAlignment="1">
      <alignment horizontal="center"/>
    </xf>
    <xf numFmtId="3" fontId="0" fillId="0" borderId="8" xfId="0" applyBorder="1" applyAlignment="1">
      <alignment horizontal="center"/>
    </xf>
    <xf numFmtId="3" fontId="0" fillId="0" borderId="9" xfId="0" applyBorder="1"/>
    <xf numFmtId="3" fontId="0" fillId="6" borderId="0" xfId="0" applyFill="1"/>
    <xf numFmtId="3" fontId="0" fillId="6" borderId="0" xfId="0" quotePrefix="1" applyFill="1"/>
    <xf numFmtId="10" fontId="0" fillId="0" borderId="0" xfId="0" quotePrefix="1" applyNumberFormat="1" applyAlignment="1">
      <alignment horizontal="center"/>
    </xf>
    <xf numFmtId="3" fontId="0" fillId="0" borderId="12" xfId="0" applyBorder="1"/>
    <xf numFmtId="3" fontId="0" fillId="0" borderId="13" xfId="0" applyBorder="1"/>
    <xf numFmtId="3" fontId="7" fillId="0" borderId="13" xfId="0" applyFont="1" applyBorder="1"/>
    <xf numFmtId="3" fontId="0" fillId="0" borderId="13" xfId="0" quotePrefix="1" applyBorder="1" applyAlignment="1">
      <alignment horizontal="center"/>
    </xf>
    <xf numFmtId="3" fontId="0" fillId="0" borderId="14" xfId="0" applyBorder="1"/>
    <xf numFmtId="3" fontId="0" fillId="0" borderId="0" xfId="0" applyFill="1"/>
    <xf numFmtId="3" fontId="0" fillId="0" borderId="15" xfId="0" applyBorder="1"/>
    <xf numFmtId="3" fontId="0" fillId="3" borderId="11" xfId="0" applyFill="1" applyBorder="1"/>
    <xf numFmtId="3" fontId="0" fillId="0" borderId="11" xfId="0" applyBorder="1"/>
    <xf numFmtId="3" fontId="1" fillId="7" borderId="0" xfId="0" applyFont="1" applyFill="1"/>
    <xf numFmtId="3" fontId="8" fillId="0" borderId="0" xfId="0" applyFont="1"/>
    <xf numFmtId="3" fontId="0" fillId="0" borderId="0" xfId="0" applyAlignment="1">
      <alignment horizontal="right"/>
    </xf>
    <xf numFmtId="3" fontId="0" fillId="0" borderId="0" xfId="0" applyAlignment="1">
      <alignment horizontal="right"/>
    </xf>
    <xf numFmtId="3" fontId="0" fillId="0" borderId="0" xfId="0" applyBorder="1" applyAlignment="1">
      <alignment horizontal="right"/>
    </xf>
    <xf numFmtId="3" fontId="0" fillId="0" borderId="2" xfId="0" applyBorder="1" applyAlignment="1">
      <alignment horizontal="right"/>
    </xf>
    <xf numFmtId="3" fontId="0" fillId="0" borderId="2" xfId="0" applyBorder="1" applyAlignment="1">
      <alignment horizontal="center"/>
    </xf>
    <xf numFmtId="3" fontId="0" fillId="0" borderId="10" xfId="0" applyBorder="1" applyAlignment="1">
      <alignment horizontal="center"/>
    </xf>
    <xf numFmtId="3" fontId="0" fillId="0" borderId="8" xfId="0" applyBorder="1" applyAlignment="1">
      <alignment horizontal="right"/>
    </xf>
    <xf numFmtId="3" fontId="0" fillId="0" borderId="10" xfId="0" applyBorder="1" applyAlignment="1">
      <alignment horizontal="right"/>
    </xf>
    <xf numFmtId="3" fontId="0" fillId="0" borderId="16" xfId="0" applyBorder="1" applyAlignment="1">
      <alignment horizontal="right"/>
    </xf>
    <xf numFmtId="3" fontId="0" fillId="0" borderId="16" xfId="0" applyBorder="1"/>
    <xf numFmtId="3" fontId="0" fillId="0" borderId="7" xfId="0" applyBorder="1" applyAlignment="1">
      <alignment horizontal="right"/>
    </xf>
    <xf numFmtId="3" fontId="0" fillId="0" borderId="0" xfId="0" applyBorder="1" applyAlignment="1">
      <alignment horizontal="right"/>
    </xf>
    <xf numFmtId="3" fontId="1" fillId="7" borderId="0" xfId="0" applyFont="1" applyFill="1" applyAlignment="1"/>
    <xf numFmtId="3" fontId="0" fillId="0" borderId="16" xfId="0" applyBorder="1" applyAlignment="1">
      <alignment horizontal="right"/>
    </xf>
  </cellXfs>
  <cellStyles count="2">
    <cellStyle name="Normal" xfId="0" builtinId="0"/>
    <cellStyle name="Normal_Schd 12 combined all detai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80"/>
  <sheetViews>
    <sheetView tabSelected="1" workbookViewId="0">
      <selection activeCell="B16" sqref="B16"/>
    </sheetView>
  </sheetViews>
  <sheetFormatPr baseColWidth="10" defaultColWidth="8.83203125" defaultRowHeight="12" x14ac:dyDescent="0"/>
  <cols>
    <col min="2" max="2" width="16.5" customWidth="1"/>
    <col min="4" max="4" width="9" bestFit="1" customWidth="1"/>
    <col min="5" max="8" width="11.83203125" customWidth="1"/>
    <col min="9" max="9" width="13.1640625" customWidth="1"/>
    <col min="10" max="13" width="11.83203125" customWidth="1"/>
    <col min="15" max="15" width="10.1640625" bestFit="1" customWidth="1"/>
  </cols>
  <sheetData>
    <row r="1" spans="1:15" s="1" customFormat="1">
      <c r="B1" s="54" t="s">
        <v>81</v>
      </c>
      <c r="C1" s="54"/>
      <c r="D1" s="54"/>
      <c r="F1" s="1" t="s">
        <v>47</v>
      </c>
      <c r="G1" s="40" t="s">
        <v>48</v>
      </c>
    </row>
    <row r="2" spans="1:15">
      <c r="C2" s="1" t="s">
        <v>0</v>
      </c>
    </row>
    <row r="3" spans="1:15" s="2" customFormat="1"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5</v>
      </c>
      <c r="K3" s="3" t="s">
        <v>6</v>
      </c>
      <c r="L3" s="3" t="s">
        <v>7</v>
      </c>
      <c r="M3" s="3" t="s">
        <v>8</v>
      </c>
    </row>
    <row r="4" spans="1:15" s="2" customFormat="1">
      <c r="E4" s="3"/>
      <c r="F4" s="3"/>
      <c r="G4" s="3" t="s">
        <v>10</v>
      </c>
      <c r="H4" s="3" t="s">
        <v>11</v>
      </c>
      <c r="I4" s="3" t="s">
        <v>39</v>
      </c>
      <c r="J4" s="3" t="s">
        <v>40</v>
      </c>
      <c r="K4" s="3"/>
      <c r="L4" s="3"/>
      <c r="M4" s="3"/>
    </row>
    <row r="5" spans="1:15" s="2" customFormat="1">
      <c r="B5" s="4" t="s">
        <v>12</v>
      </c>
      <c r="D5" s="4"/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</row>
    <row r="6" spans="1:15">
      <c r="B6" s="28" t="s">
        <v>23</v>
      </c>
      <c r="C6" t="s">
        <v>25</v>
      </c>
      <c r="E6" s="5">
        <f>SUM(F6:M6)</f>
        <v>5877166</v>
      </c>
      <c r="F6" s="13">
        <v>3575195</v>
      </c>
      <c r="G6" s="13">
        <v>1171898</v>
      </c>
      <c r="H6" s="13">
        <v>379764</v>
      </c>
      <c r="I6" s="13"/>
      <c r="J6" s="13"/>
      <c r="K6" s="13">
        <v>424531</v>
      </c>
      <c r="L6" s="13">
        <v>314971</v>
      </c>
      <c r="M6" s="13">
        <v>10807</v>
      </c>
      <c r="N6" s="5"/>
      <c r="O6" s="5"/>
    </row>
    <row r="7" spans="1:15"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B8" s="29" t="s">
        <v>24</v>
      </c>
      <c r="C8" t="s">
        <v>26</v>
      </c>
      <c r="E8" s="5">
        <f>SUM(F8:M8)</f>
        <v>0</v>
      </c>
      <c r="F8" s="13"/>
      <c r="G8" s="13"/>
      <c r="H8" s="13"/>
      <c r="I8" s="13"/>
      <c r="J8" s="13"/>
      <c r="K8" s="13"/>
      <c r="L8" s="13"/>
      <c r="M8" s="13"/>
      <c r="N8" s="5"/>
      <c r="O8" s="5"/>
    </row>
    <row r="9" spans="1:15"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B10" s="28" t="s">
        <v>27</v>
      </c>
      <c r="C10" t="s">
        <v>28</v>
      </c>
      <c r="E10" s="5">
        <f>SUM(F10:M10)</f>
        <v>1576902</v>
      </c>
      <c r="F10" s="13">
        <f>575488+311668+90289</f>
        <v>977445</v>
      </c>
      <c r="G10" s="13">
        <v>193559</v>
      </c>
      <c r="H10" s="13">
        <v>152658</v>
      </c>
      <c r="I10" s="13">
        <v>225216</v>
      </c>
      <c r="J10" s="13"/>
      <c r="K10" s="13">
        <v>2829</v>
      </c>
      <c r="L10" s="13">
        <v>24523</v>
      </c>
      <c r="M10" s="13">
        <v>672</v>
      </c>
      <c r="N10" s="5"/>
      <c r="O10" s="5"/>
    </row>
    <row r="11" spans="1:15" ht="13" thickBot="1">
      <c r="B11" s="17" t="s">
        <v>37</v>
      </c>
      <c r="C11" s="17"/>
      <c r="D11" s="17"/>
      <c r="E11" s="5">
        <f>SUM(F11:M11)</f>
        <v>7454068</v>
      </c>
      <c r="F11" s="6">
        <f t="shared" ref="F11:M11" si="0">SUM(F6:F10)</f>
        <v>4552640</v>
      </c>
      <c r="G11" s="6">
        <f t="shared" si="0"/>
        <v>1365457</v>
      </c>
      <c r="H11" s="6">
        <f t="shared" si="0"/>
        <v>532422</v>
      </c>
      <c r="I11" s="6">
        <f t="shared" si="0"/>
        <v>225216</v>
      </c>
      <c r="J11" s="6">
        <f t="shared" si="0"/>
        <v>0</v>
      </c>
      <c r="K11" s="6">
        <f t="shared" si="0"/>
        <v>427360</v>
      </c>
      <c r="L11" s="6">
        <f t="shared" si="0"/>
        <v>339494</v>
      </c>
      <c r="M11" s="6">
        <f t="shared" si="0"/>
        <v>11479</v>
      </c>
    </row>
    <row r="12" spans="1:15" ht="13" thickTop="1">
      <c r="C12" s="2" t="s">
        <v>9</v>
      </c>
    </row>
    <row r="13" spans="1:15">
      <c r="B13" t="s">
        <v>30</v>
      </c>
      <c r="C13" s="4" t="s">
        <v>13</v>
      </c>
    </row>
    <row r="14" spans="1:15" ht="13" thickBot="1">
      <c r="B14" t="s">
        <v>31</v>
      </c>
      <c r="C14">
        <v>423</v>
      </c>
      <c r="D14" s="12" t="s">
        <v>32</v>
      </c>
      <c r="E14" s="41" t="s">
        <v>33</v>
      </c>
    </row>
    <row r="15" spans="1:15" ht="13" thickBot="1">
      <c r="A15" s="31" t="str">
        <f>+C6</f>
        <v>Line 1214</v>
      </c>
      <c r="B15" s="32" t="s">
        <v>42</v>
      </c>
      <c r="C15" s="33" t="s">
        <v>43</v>
      </c>
      <c r="D15" s="34"/>
      <c r="E15" s="32">
        <f>+E6</f>
        <v>5877166</v>
      </c>
      <c r="F15" s="32">
        <f t="shared" ref="F15:M15" si="1">+F6</f>
        <v>3575195</v>
      </c>
      <c r="G15" s="32">
        <f t="shared" si="1"/>
        <v>1171898</v>
      </c>
      <c r="H15" s="32">
        <f t="shared" si="1"/>
        <v>379764</v>
      </c>
      <c r="I15" s="32">
        <f t="shared" si="1"/>
        <v>0</v>
      </c>
      <c r="J15" s="32">
        <f t="shared" si="1"/>
        <v>0</v>
      </c>
      <c r="K15" s="32">
        <f t="shared" si="1"/>
        <v>424531</v>
      </c>
      <c r="L15" s="32">
        <f t="shared" si="1"/>
        <v>314971</v>
      </c>
      <c r="M15" s="35">
        <f t="shared" si="1"/>
        <v>10807</v>
      </c>
    </row>
    <row r="16" spans="1:15">
      <c r="A16" s="43" t="s">
        <v>49</v>
      </c>
      <c r="B16" s="14" t="s">
        <v>81</v>
      </c>
      <c r="C16" s="17">
        <v>423</v>
      </c>
      <c r="D16" s="30">
        <f>+C16/$C$27</f>
        <v>1</v>
      </c>
      <c r="E16" s="5">
        <f t="shared" ref="E16:E25" si="2">SUM(F16:M16)</f>
        <v>5877166</v>
      </c>
      <c r="F16">
        <f>ROUND((+F$15*$D16),0)</f>
        <v>3575195</v>
      </c>
      <c r="G16">
        <f t="shared" ref="G16:M25" si="3">ROUND((+G$15*$D16),0)</f>
        <v>1171898</v>
      </c>
      <c r="H16">
        <f t="shared" si="3"/>
        <v>379764</v>
      </c>
      <c r="I16">
        <f t="shared" si="3"/>
        <v>0</v>
      </c>
      <c r="J16">
        <f t="shared" si="3"/>
        <v>0</v>
      </c>
      <c r="K16">
        <f t="shared" si="3"/>
        <v>424531</v>
      </c>
      <c r="L16">
        <f t="shared" si="3"/>
        <v>314971</v>
      </c>
      <c r="M16">
        <f t="shared" si="3"/>
        <v>10807</v>
      </c>
    </row>
    <row r="17" spans="1:13">
      <c r="A17" s="43" t="s">
        <v>50</v>
      </c>
      <c r="B17" s="14"/>
      <c r="C17" s="17"/>
      <c r="D17" s="30">
        <f t="shared" ref="D17:D25" si="4">+C17/$C$27</f>
        <v>0</v>
      </c>
      <c r="E17" s="5">
        <f t="shared" si="2"/>
        <v>0</v>
      </c>
      <c r="F17">
        <f t="shared" ref="F17:F25" si="5">ROUND((+F$15*$D17),0)</f>
        <v>0</v>
      </c>
      <c r="G17">
        <f t="shared" si="3"/>
        <v>0</v>
      </c>
      <c r="H17">
        <f t="shared" si="3"/>
        <v>0</v>
      </c>
      <c r="I17">
        <f t="shared" si="3"/>
        <v>0</v>
      </c>
      <c r="J17">
        <f t="shared" si="3"/>
        <v>0</v>
      </c>
      <c r="K17">
        <f t="shared" si="3"/>
        <v>0</v>
      </c>
      <c r="L17">
        <f t="shared" si="3"/>
        <v>0</v>
      </c>
      <c r="M17">
        <f t="shared" si="3"/>
        <v>0</v>
      </c>
    </row>
    <row r="18" spans="1:13">
      <c r="A18" s="43" t="s">
        <v>51</v>
      </c>
      <c r="B18" s="14"/>
      <c r="C18" s="17"/>
      <c r="D18" s="30">
        <f t="shared" si="4"/>
        <v>0</v>
      </c>
      <c r="E18" s="5">
        <f t="shared" si="2"/>
        <v>0</v>
      </c>
      <c r="F18">
        <f t="shared" si="5"/>
        <v>0</v>
      </c>
      <c r="G18">
        <f t="shared" si="3"/>
        <v>0</v>
      </c>
      <c r="H18">
        <f t="shared" si="3"/>
        <v>0</v>
      </c>
      <c r="I18">
        <f t="shared" si="3"/>
        <v>0</v>
      </c>
      <c r="J18">
        <f t="shared" si="3"/>
        <v>0</v>
      </c>
      <c r="K18">
        <f t="shared" si="3"/>
        <v>0</v>
      </c>
      <c r="L18">
        <f t="shared" si="3"/>
        <v>0</v>
      </c>
      <c r="M18">
        <f t="shared" si="3"/>
        <v>0</v>
      </c>
    </row>
    <row r="19" spans="1:13">
      <c r="A19" s="43" t="s">
        <v>52</v>
      </c>
      <c r="B19" s="14"/>
      <c r="C19" s="17"/>
      <c r="D19" s="30">
        <f t="shared" si="4"/>
        <v>0</v>
      </c>
      <c r="E19" s="5">
        <f t="shared" si="2"/>
        <v>0</v>
      </c>
      <c r="F19">
        <f t="shared" si="5"/>
        <v>0</v>
      </c>
      <c r="G19">
        <f t="shared" si="3"/>
        <v>0</v>
      </c>
      <c r="H19">
        <f t="shared" si="3"/>
        <v>0</v>
      </c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3"/>
        <v>0</v>
      </c>
    </row>
    <row r="20" spans="1:13">
      <c r="A20" s="43" t="s">
        <v>53</v>
      </c>
      <c r="B20" s="14"/>
      <c r="C20" s="17"/>
      <c r="D20" s="30">
        <f t="shared" si="4"/>
        <v>0</v>
      </c>
      <c r="E20" s="5">
        <f t="shared" si="2"/>
        <v>0</v>
      </c>
      <c r="F20">
        <f t="shared" si="5"/>
        <v>0</v>
      </c>
      <c r="G20">
        <f t="shared" si="3"/>
        <v>0</v>
      </c>
      <c r="H20">
        <f t="shared" si="3"/>
        <v>0</v>
      </c>
      <c r="I20">
        <f t="shared" si="3"/>
        <v>0</v>
      </c>
      <c r="J20">
        <f t="shared" si="3"/>
        <v>0</v>
      </c>
      <c r="K20">
        <f t="shared" si="3"/>
        <v>0</v>
      </c>
      <c r="L20">
        <f t="shared" si="3"/>
        <v>0</v>
      </c>
      <c r="M20">
        <f t="shared" si="3"/>
        <v>0</v>
      </c>
    </row>
    <row r="21" spans="1:13">
      <c r="A21" s="43" t="s">
        <v>54</v>
      </c>
      <c r="B21" s="14"/>
      <c r="C21" s="17"/>
      <c r="D21" s="30">
        <f t="shared" si="4"/>
        <v>0</v>
      </c>
      <c r="E21" s="5">
        <f t="shared" si="2"/>
        <v>0</v>
      </c>
      <c r="F21">
        <f t="shared" si="5"/>
        <v>0</v>
      </c>
      <c r="G21">
        <f t="shared" si="3"/>
        <v>0</v>
      </c>
      <c r="H21">
        <f t="shared" si="3"/>
        <v>0</v>
      </c>
      <c r="I21">
        <f t="shared" si="3"/>
        <v>0</v>
      </c>
      <c r="J21">
        <f t="shared" si="3"/>
        <v>0</v>
      </c>
      <c r="K21">
        <f t="shared" si="3"/>
        <v>0</v>
      </c>
      <c r="L21">
        <f t="shared" si="3"/>
        <v>0</v>
      </c>
      <c r="M21">
        <f t="shared" si="3"/>
        <v>0</v>
      </c>
    </row>
    <row r="22" spans="1:13">
      <c r="A22" s="43" t="s">
        <v>55</v>
      </c>
      <c r="B22" s="14"/>
      <c r="C22" s="17"/>
      <c r="D22" s="30">
        <f t="shared" si="4"/>
        <v>0</v>
      </c>
      <c r="E22" s="5">
        <f t="shared" si="2"/>
        <v>0</v>
      </c>
      <c r="F22">
        <f t="shared" si="5"/>
        <v>0</v>
      </c>
      <c r="G22">
        <f t="shared" si="3"/>
        <v>0</v>
      </c>
      <c r="H22">
        <f t="shared" si="3"/>
        <v>0</v>
      </c>
      <c r="I22">
        <f t="shared" si="3"/>
        <v>0</v>
      </c>
      <c r="J22">
        <f t="shared" si="3"/>
        <v>0</v>
      </c>
      <c r="K22">
        <f t="shared" si="3"/>
        <v>0</v>
      </c>
      <c r="L22">
        <f t="shared" si="3"/>
        <v>0</v>
      </c>
      <c r="M22">
        <f t="shared" si="3"/>
        <v>0</v>
      </c>
    </row>
    <row r="23" spans="1:13">
      <c r="A23" s="43" t="s">
        <v>56</v>
      </c>
      <c r="B23" s="14"/>
      <c r="C23" s="17"/>
      <c r="D23" s="30">
        <f t="shared" si="4"/>
        <v>0</v>
      </c>
      <c r="E23" s="5">
        <f t="shared" si="2"/>
        <v>0</v>
      </c>
      <c r="F23">
        <f t="shared" si="5"/>
        <v>0</v>
      </c>
      <c r="G23">
        <f t="shared" si="3"/>
        <v>0</v>
      </c>
      <c r="H23">
        <f t="shared" si="3"/>
        <v>0</v>
      </c>
      <c r="I23">
        <f t="shared" si="3"/>
        <v>0</v>
      </c>
      <c r="J23">
        <f t="shared" si="3"/>
        <v>0</v>
      </c>
      <c r="K23">
        <f t="shared" si="3"/>
        <v>0</v>
      </c>
      <c r="L23">
        <f t="shared" si="3"/>
        <v>0</v>
      </c>
      <c r="M23">
        <f t="shared" si="3"/>
        <v>0</v>
      </c>
    </row>
    <row r="24" spans="1:13">
      <c r="A24" s="43" t="s">
        <v>57</v>
      </c>
      <c r="B24" s="14"/>
      <c r="C24" s="17"/>
      <c r="D24" s="30">
        <f t="shared" si="4"/>
        <v>0</v>
      </c>
      <c r="E24" s="5">
        <f t="shared" si="2"/>
        <v>0</v>
      </c>
      <c r="F24">
        <f t="shared" si="5"/>
        <v>0</v>
      </c>
      <c r="G24">
        <f t="shared" si="3"/>
        <v>0</v>
      </c>
      <c r="H24">
        <f t="shared" si="3"/>
        <v>0</v>
      </c>
      <c r="I24">
        <f t="shared" si="3"/>
        <v>0</v>
      </c>
      <c r="J24">
        <f t="shared" si="3"/>
        <v>0</v>
      </c>
      <c r="K24">
        <f t="shared" si="3"/>
        <v>0</v>
      </c>
      <c r="L24">
        <f t="shared" si="3"/>
        <v>0</v>
      </c>
      <c r="M24">
        <f t="shared" si="3"/>
        <v>0</v>
      </c>
    </row>
    <row r="25" spans="1:13">
      <c r="A25" s="43" t="s">
        <v>58</v>
      </c>
      <c r="B25" s="14"/>
      <c r="C25" s="17"/>
      <c r="D25" s="30">
        <f t="shared" si="4"/>
        <v>0</v>
      </c>
      <c r="E25" s="5">
        <f t="shared" si="2"/>
        <v>0</v>
      </c>
      <c r="F25">
        <f t="shared" si="5"/>
        <v>0</v>
      </c>
      <c r="G25">
        <f t="shared" si="3"/>
        <v>0</v>
      </c>
      <c r="H25">
        <f t="shared" si="3"/>
        <v>0</v>
      </c>
      <c r="I25">
        <f t="shared" si="3"/>
        <v>0</v>
      </c>
      <c r="J25">
        <f t="shared" si="3"/>
        <v>0</v>
      </c>
      <c r="K25">
        <f t="shared" si="3"/>
        <v>0</v>
      </c>
      <c r="L25">
        <f t="shared" si="3"/>
        <v>0</v>
      </c>
      <c r="M25">
        <f t="shared" si="3"/>
        <v>0</v>
      </c>
    </row>
    <row r="26" spans="1:13" ht="13" thickBot="1">
      <c r="D26" s="30"/>
      <c r="E26" s="5"/>
    </row>
    <row r="27" spans="1:13" ht="13" thickBot="1">
      <c r="B27" t="s">
        <v>44</v>
      </c>
      <c r="C27" s="39">
        <f>SUM(C15:C26)</f>
        <v>423</v>
      </c>
      <c r="D27" s="12"/>
    </row>
    <row r="28" spans="1:13" ht="13" thickBot="1">
      <c r="C28" s="32"/>
      <c r="D28" s="12"/>
      <c r="E28" s="41" t="s">
        <v>34</v>
      </c>
    </row>
    <row r="29" spans="1:13" ht="13" thickBot="1">
      <c r="A29" s="31" t="str">
        <f>+C8</f>
        <v>Line 1215</v>
      </c>
      <c r="B29" s="32" t="s">
        <v>42</v>
      </c>
      <c r="C29" s="33" t="s">
        <v>43</v>
      </c>
      <c r="D29" s="34"/>
      <c r="E29" s="32">
        <f>+E8</f>
        <v>0</v>
      </c>
      <c r="F29" s="32">
        <f t="shared" ref="F29:M29" si="6">+F8</f>
        <v>0</v>
      </c>
      <c r="G29" s="32">
        <f t="shared" si="6"/>
        <v>0</v>
      </c>
      <c r="H29" s="32">
        <f t="shared" si="6"/>
        <v>0</v>
      </c>
      <c r="I29" s="32">
        <f t="shared" si="6"/>
        <v>0</v>
      </c>
      <c r="J29" s="32">
        <f t="shared" si="6"/>
        <v>0</v>
      </c>
      <c r="K29" s="32">
        <f t="shared" si="6"/>
        <v>0</v>
      </c>
      <c r="L29" s="32">
        <f t="shared" si="6"/>
        <v>0</v>
      </c>
      <c r="M29" s="35">
        <f t="shared" si="6"/>
        <v>0</v>
      </c>
    </row>
    <row r="30" spans="1:13">
      <c r="A30" s="43" t="s">
        <v>59</v>
      </c>
      <c r="B30" s="14"/>
      <c r="C30" s="17">
        <v>1E-3</v>
      </c>
      <c r="D30" s="30">
        <f>+C30/$C$36</f>
        <v>1</v>
      </c>
      <c r="E30" s="5">
        <f t="shared" ref="E30" si="7">SUM(F30:M30)</f>
        <v>0</v>
      </c>
      <c r="F30">
        <f>ROUND((+F$29*$D30),0)</f>
        <v>0</v>
      </c>
      <c r="G30">
        <f t="shared" ref="G30:M34" si="8">ROUND((+G$29*$D30),0)</f>
        <v>0</v>
      </c>
      <c r="H30">
        <f t="shared" si="8"/>
        <v>0</v>
      </c>
      <c r="I30">
        <f t="shared" si="8"/>
        <v>0</v>
      </c>
      <c r="J30">
        <f t="shared" si="8"/>
        <v>0</v>
      </c>
      <c r="K30">
        <f t="shared" si="8"/>
        <v>0</v>
      </c>
      <c r="L30">
        <f t="shared" si="8"/>
        <v>0</v>
      </c>
      <c r="M30">
        <f t="shared" si="8"/>
        <v>0</v>
      </c>
    </row>
    <row r="31" spans="1:13">
      <c r="A31" s="43" t="s">
        <v>60</v>
      </c>
      <c r="B31" s="14"/>
      <c r="C31" s="17"/>
      <c r="D31" s="30">
        <f t="shared" ref="D31:D34" si="9">+C31/$C$36</f>
        <v>0</v>
      </c>
      <c r="E31" s="5">
        <f t="shared" ref="E31:E34" si="10">SUM(F31:M31)</f>
        <v>0</v>
      </c>
      <c r="F31">
        <f t="shared" ref="F31:F34" si="11">ROUND((+F$29*$D31),0)</f>
        <v>0</v>
      </c>
      <c r="G31">
        <f t="shared" si="8"/>
        <v>0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0</v>
      </c>
    </row>
    <row r="32" spans="1:13">
      <c r="A32" s="43" t="s">
        <v>61</v>
      </c>
      <c r="B32" s="14"/>
      <c r="C32" s="17"/>
      <c r="D32" s="30">
        <f t="shared" si="9"/>
        <v>0</v>
      </c>
      <c r="E32" s="5">
        <f t="shared" si="10"/>
        <v>0</v>
      </c>
      <c r="F32">
        <f t="shared" si="11"/>
        <v>0</v>
      </c>
      <c r="G32">
        <f t="shared" si="8"/>
        <v>0</v>
      </c>
      <c r="H32">
        <f t="shared" si="8"/>
        <v>0</v>
      </c>
      <c r="I32">
        <f t="shared" si="8"/>
        <v>0</v>
      </c>
      <c r="J32">
        <f t="shared" si="8"/>
        <v>0</v>
      </c>
      <c r="K32">
        <f t="shared" si="8"/>
        <v>0</v>
      </c>
      <c r="L32">
        <f t="shared" si="8"/>
        <v>0</v>
      </c>
      <c r="M32">
        <f t="shared" si="8"/>
        <v>0</v>
      </c>
    </row>
    <row r="33" spans="1:13">
      <c r="A33" s="43" t="s">
        <v>62</v>
      </c>
      <c r="B33" s="14"/>
      <c r="C33" s="17"/>
      <c r="D33" s="30">
        <f t="shared" si="9"/>
        <v>0</v>
      </c>
      <c r="E33" s="5">
        <f t="shared" si="10"/>
        <v>0</v>
      </c>
      <c r="F33">
        <f t="shared" si="11"/>
        <v>0</v>
      </c>
      <c r="G33">
        <f t="shared" si="8"/>
        <v>0</v>
      </c>
      <c r="H33">
        <f t="shared" si="8"/>
        <v>0</v>
      </c>
      <c r="I33">
        <f t="shared" si="8"/>
        <v>0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0</v>
      </c>
    </row>
    <row r="34" spans="1:13">
      <c r="A34" s="43" t="s">
        <v>63</v>
      </c>
      <c r="B34" s="14"/>
      <c r="C34" s="17"/>
      <c r="D34" s="30">
        <f t="shared" si="9"/>
        <v>0</v>
      </c>
      <c r="E34" s="5">
        <f t="shared" si="10"/>
        <v>0</v>
      </c>
      <c r="F34">
        <f t="shared" si="11"/>
        <v>0</v>
      </c>
      <c r="G34">
        <f t="shared" si="8"/>
        <v>0</v>
      </c>
      <c r="H34">
        <f t="shared" si="8"/>
        <v>0</v>
      </c>
      <c r="I34">
        <f t="shared" si="8"/>
        <v>0</v>
      </c>
      <c r="J34">
        <f t="shared" si="8"/>
        <v>0</v>
      </c>
      <c r="K34">
        <f t="shared" si="8"/>
        <v>0</v>
      </c>
      <c r="L34">
        <f t="shared" si="8"/>
        <v>0</v>
      </c>
      <c r="M34">
        <f t="shared" si="8"/>
        <v>0</v>
      </c>
    </row>
    <row r="35" spans="1:13" ht="13" thickBot="1">
      <c r="C35" s="36"/>
      <c r="D35" s="7"/>
    </row>
    <row r="36" spans="1:13" ht="13" thickBot="1">
      <c r="B36" t="s">
        <v>35</v>
      </c>
      <c r="C36" s="38">
        <f>SUM(C29:C35)</f>
        <v>1E-3</v>
      </c>
      <c r="D36" s="7"/>
    </row>
    <row r="37" spans="1:13">
      <c r="B37" s="10" t="s">
        <v>45</v>
      </c>
      <c r="C37" s="37">
        <f>+C36+C27</f>
        <v>423.00099999999998</v>
      </c>
      <c r="D37" s="7"/>
    </row>
    <row r="38" spans="1:13" ht="13" thickBot="1">
      <c r="E38" s="41" t="s">
        <v>36</v>
      </c>
    </row>
    <row r="39" spans="1:13" ht="13" thickBot="1">
      <c r="A39" s="31" t="str">
        <f>+C10</f>
        <v>Line 1216</v>
      </c>
      <c r="B39" s="32" t="s">
        <v>64</v>
      </c>
      <c r="C39" s="32"/>
      <c r="D39" s="32"/>
      <c r="E39" s="32">
        <f>+E10</f>
        <v>1576902</v>
      </c>
      <c r="F39" s="32">
        <f t="shared" ref="F39:M39" si="12">+F10</f>
        <v>977445</v>
      </c>
      <c r="G39" s="32">
        <f t="shared" si="12"/>
        <v>193559</v>
      </c>
      <c r="H39" s="32">
        <f t="shared" si="12"/>
        <v>152658</v>
      </c>
      <c r="I39" s="32">
        <f t="shared" si="12"/>
        <v>225216</v>
      </c>
      <c r="J39" s="32">
        <f t="shared" si="12"/>
        <v>0</v>
      </c>
      <c r="K39" s="32">
        <f t="shared" si="12"/>
        <v>2829</v>
      </c>
      <c r="L39" s="32">
        <f t="shared" si="12"/>
        <v>24523</v>
      </c>
      <c r="M39" s="35">
        <f t="shared" si="12"/>
        <v>672</v>
      </c>
    </row>
    <row r="40" spans="1:13">
      <c r="A40" s="43" t="str">
        <f>+A16</f>
        <v>P-1</v>
      </c>
      <c r="B40" t="str">
        <f>+B16</f>
        <v>Ashford School</v>
      </c>
      <c r="C40" s="15">
        <v>50</v>
      </c>
      <c r="D40" s="7">
        <f>+C40/$C$56</f>
        <v>1</v>
      </c>
      <c r="E40" s="5">
        <f t="shared" ref="E40" si="13">SUM(F40:M40)</f>
        <v>1351686</v>
      </c>
      <c r="F40">
        <f>ROUND((+F$39*$D40),0)</f>
        <v>977445</v>
      </c>
      <c r="G40">
        <f t="shared" ref="G40:M54" si="14">ROUND((+G$39*$D40),0)</f>
        <v>193559</v>
      </c>
      <c r="H40">
        <f t="shared" si="14"/>
        <v>152658</v>
      </c>
      <c r="K40">
        <f t="shared" si="14"/>
        <v>2829</v>
      </c>
      <c r="L40">
        <f t="shared" si="14"/>
        <v>24523</v>
      </c>
      <c r="M40">
        <f t="shared" si="14"/>
        <v>672</v>
      </c>
    </row>
    <row r="41" spans="1:13">
      <c r="A41" s="43" t="str">
        <f t="shared" ref="A41:B49" si="15">+A17</f>
        <v>P-2</v>
      </c>
      <c r="B41">
        <f t="shared" si="15"/>
        <v>0</v>
      </c>
      <c r="C41" s="15"/>
      <c r="D41" s="7">
        <f t="shared" ref="D41:D54" si="16">+C41/$C$56</f>
        <v>0</v>
      </c>
      <c r="E41" s="5">
        <f t="shared" ref="E41:E54" si="17">SUM(F41:M41)</f>
        <v>0</v>
      </c>
      <c r="F41">
        <f t="shared" ref="F41:F54" si="18">ROUND((+F$39*$D41),0)</f>
        <v>0</v>
      </c>
      <c r="G41">
        <f t="shared" si="14"/>
        <v>0</v>
      </c>
      <c r="H41">
        <f t="shared" si="14"/>
        <v>0</v>
      </c>
      <c r="K41">
        <f t="shared" si="14"/>
        <v>0</v>
      </c>
      <c r="L41">
        <f t="shared" si="14"/>
        <v>0</v>
      </c>
      <c r="M41">
        <f t="shared" si="14"/>
        <v>0</v>
      </c>
    </row>
    <row r="42" spans="1:13">
      <c r="A42" s="43" t="str">
        <f t="shared" si="15"/>
        <v>P-3</v>
      </c>
      <c r="B42">
        <f t="shared" si="15"/>
        <v>0</v>
      </c>
      <c r="C42" s="15"/>
      <c r="D42" s="7">
        <f t="shared" si="16"/>
        <v>0</v>
      </c>
      <c r="E42" s="5">
        <f t="shared" si="17"/>
        <v>0</v>
      </c>
      <c r="F42">
        <f t="shared" si="18"/>
        <v>0</v>
      </c>
      <c r="G42">
        <f t="shared" si="14"/>
        <v>0</v>
      </c>
      <c r="H42">
        <f t="shared" si="14"/>
        <v>0</v>
      </c>
      <c r="K42">
        <f t="shared" si="14"/>
        <v>0</v>
      </c>
      <c r="L42">
        <f t="shared" si="14"/>
        <v>0</v>
      </c>
      <c r="M42">
        <f t="shared" si="14"/>
        <v>0</v>
      </c>
    </row>
    <row r="43" spans="1:13">
      <c r="A43" s="43" t="str">
        <f t="shared" si="15"/>
        <v>P-4</v>
      </c>
      <c r="B43">
        <f t="shared" si="15"/>
        <v>0</v>
      </c>
      <c r="C43" s="15"/>
      <c r="D43" s="7">
        <f t="shared" si="16"/>
        <v>0</v>
      </c>
      <c r="E43" s="5">
        <f t="shared" si="17"/>
        <v>0</v>
      </c>
      <c r="F43">
        <f t="shared" si="18"/>
        <v>0</v>
      </c>
      <c r="G43">
        <f t="shared" si="14"/>
        <v>0</v>
      </c>
      <c r="H43">
        <f t="shared" si="14"/>
        <v>0</v>
      </c>
      <c r="K43">
        <f t="shared" si="14"/>
        <v>0</v>
      </c>
      <c r="L43">
        <f t="shared" si="14"/>
        <v>0</v>
      </c>
      <c r="M43">
        <f t="shared" si="14"/>
        <v>0</v>
      </c>
    </row>
    <row r="44" spans="1:13">
      <c r="A44" s="43" t="str">
        <f t="shared" si="15"/>
        <v>P-5</v>
      </c>
      <c r="B44">
        <f t="shared" si="15"/>
        <v>0</v>
      </c>
      <c r="C44" s="15"/>
      <c r="D44" s="7">
        <f t="shared" si="16"/>
        <v>0</v>
      </c>
      <c r="E44" s="5">
        <f t="shared" si="17"/>
        <v>0</v>
      </c>
      <c r="F44">
        <f t="shared" si="18"/>
        <v>0</v>
      </c>
      <c r="G44">
        <f t="shared" si="14"/>
        <v>0</v>
      </c>
      <c r="H44">
        <f t="shared" si="14"/>
        <v>0</v>
      </c>
      <c r="K44">
        <f t="shared" si="14"/>
        <v>0</v>
      </c>
      <c r="L44">
        <f t="shared" si="14"/>
        <v>0</v>
      </c>
      <c r="M44">
        <f t="shared" si="14"/>
        <v>0</v>
      </c>
    </row>
    <row r="45" spans="1:13">
      <c r="A45" s="43" t="str">
        <f t="shared" si="15"/>
        <v>P-6</v>
      </c>
      <c r="B45">
        <f t="shared" si="15"/>
        <v>0</v>
      </c>
      <c r="C45" s="15"/>
      <c r="D45" s="7">
        <f t="shared" si="16"/>
        <v>0</v>
      </c>
      <c r="E45" s="5">
        <f t="shared" si="17"/>
        <v>0</v>
      </c>
      <c r="F45">
        <f t="shared" si="18"/>
        <v>0</v>
      </c>
      <c r="G45">
        <f t="shared" si="14"/>
        <v>0</v>
      </c>
      <c r="H45">
        <f t="shared" si="14"/>
        <v>0</v>
      </c>
      <c r="K45">
        <f t="shared" si="14"/>
        <v>0</v>
      </c>
      <c r="L45">
        <f t="shared" si="14"/>
        <v>0</v>
      </c>
      <c r="M45">
        <f t="shared" si="14"/>
        <v>0</v>
      </c>
    </row>
    <row r="46" spans="1:13">
      <c r="A46" s="43" t="str">
        <f t="shared" si="15"/>
        <v>P-7</v>
      </c>
      <c r="B46">
        <f t="shared" si="15"/>
        <v>0</v>
      </c>
      <c r="C46" s="15"/>
      <c r="D46" s="7">
        <f t="shared" si="16"/>
        <v>0</v>
      </c>
      <c r="E46" s="5">
        <f t="shared" si="17"/>
        <v>0</v>
      </c>
      <c r="F46">
        <f t="shared" si="18"/>
        <v>0</v>
      </c>
      <c r="G46">
        <f t="shared" si="14"/>
        <v>0</v>
      </c>
      <c r="H46">
        <f t="shared" si="14"/>
        <v>0</v>
      </c>
      <c r="K46">
        <f t="shared" si="14"/>
        <v>0</v>
      </c>
      <c r="L46">
        <f t="shared" si="14"/>
        <v>0</v>
      </c>
      <c r="M46">
        <f t="shared" si="14"/>
        <v>0</v>
      </c>
    </row>
    <row r="47" spans="1:13">
      <c r="A47" s="43" t="str">
        <f t="shared" si="15"/>
        <v>P-8</v>
      </c>
      <c r="B47">
        <f t="shared" si="15"/>
        <v>0</v>
      </c>
      <c r="C47" s="15"/>
      <c r="D47" s="7">
        <f t="shared" si="16"/>
        <v>0</v>
      </c>
      <c r="E47" s="5">
        <f t="shared" si="17"/>
        <v>0</v>
      </c>
      <c r="F47">
        <f t="shared" si="18"/>
        <v>0</v>
      </c>
      <c r="G47">
        <f t="shared" si="14"/>
        <v>0</v>
      </c>
      <c r="H47">
        <f t="shared" si="14"/>
        <v>0</v>
      </c>
      <c r="K47">
        <f t="shared" si="14"/>
        <v>0</v>
      </c>
      <c r="L47">
        <f t="shared" si="14"/>
        <v>0</v>
      </c>
      <c r="M47">
        <f t="shared" si="14"/>
        <v>0</v>
      </c>
    </row>
    <row r="48" spans="1:13">
      <c r="A48" s="43" t="str">
        <f t="shared" si="15"/>
        <v>P-9</v>
      </c>
      <c r="B48">
        <f t="shared" si="15"/>
        <v>0</v>
      </c>
      <c r="C48" s="15"/>
      <c r="D48" s="7">
        <f t="shared" si="16"/>
        <v>0</v>
      </c>
      <c r="E48" s="5">
        <f t="shared" si="17"/>
        <v>0</v>
      </c>
      <c r="F48">
        <f t="shared" si="18"/>
        <v>0</v>
      </c>
      <c r="G48">
        <f t="shared" si="14"/>
        <v>0</v>
      </c>
      <c r="H48">
        <f t="shared" si="14"/>
        <v>0</v>
      </c>
      <c r="K48">
        <f t="shared" si="14"/>
        <v>0</v>
      </c>
      <c r="L48">
        <f t="shared" si="14"/>
        <v>0</v>
      </c>
      <c r="M48">
        <f t="shared" si="14"/>
        <v>0</v>
      </c>
    </row>
    <row r="49" spans="1:13">
      <c r="A49" s="43" t="str">
        <f t="shared" si="15"/>
        <v>P-10</v>
      </c>
      <c r="B49">
        <f t="shared" si="15"/>
        <v>0</v>
      </c>
      <c r="C49" s="15"/>
      <c r="D49" s="7">
        <f t="shared" si="16"/>
        <v>0</v>
      </c>
      <c r="E49" s="5">
        <f t="shared" si="17"/>
        <v>0</v>
      </c>
      <c r="F49">
        <f t="shared" si="18"/>
        <v>0</v>
      </c>
      <c r="G49">
        <f t="shared" si="14"/>
        <v>0</v>
      </c>
      <c r="H49">
        <f t="shared" si="14"/>
        <v>0</v>
      </c>
      <c r="K49">
        <f t="shared" si="14"/>
        <v>0</v>
      </c>
      <c r="L49">
        <f t="shared" si="14"/>
        <v>0</v>
      </c>
      <c r="M49">
        <f t="shared" si="14"/>
        <v>0</v>
      </c>
    </row>
    <row r="50" spans="1:13">
      <c r="A50" s="43" t="str">
        <f>+A30</f>
        <v>S-1</v>
      </c>
      <c r="B50">
        <f>+B30</f>
        <v>0</v>
      </c>
      <c r="C50" s="15"/>
      <c r="D50" s="7">
        <f t="shared" si="16"/>
        <v>0</v>
      </c>
      <c r="E50" s="5">
        <f t="shared" si="17"/>
        <v>0</v>
      </c>
      <c r="F50">
        <f t="shared" si="18"/>
        <v>0</v>
      </c>
      <c r="G50">
        <f t="shared" si="14"/>
        <v>0</v>
      </c>
      <c r="H50">
        <f t="shared" si="14"/>
        <v>0</v>
      </c>
      <c r="K50">
        <f t="shared" si="14"/>
        <v>0</v>
      </c>
      <c r="L50">
        <f t="shared" si="14"/>
        <v>0</v>
      </c>
      <c r="M50">
        <f t="shared" si="14"/>
        <v>0</v>
      </c>
    </row>
    <row r="51" spans="1:13">
      <c r="A51" s="43" t="str">
        <f t="shared" ref="A51:B54" si="19">+A31</f>
        <v>S-2</v>
      </c>
      <c r="B51">
        <f t="shared" si="19"/>
        <v>0</v>
      </c>
      <c r="C51" s="15"/>
      <c r="D51" s="7">
        <f t="shared" si="16"/>
        <v>0</v>
      </c>
      <c r="E51" s="5">
        <f t="shared" si="17"/>
        <v>0</v>
      </c>
      <c r="F51">
        <f t="shared" si="18"/>
        <v>0</v>
      </c>
      <c r="G51">
        <f t="shared" si="14"/>
        <v>0</v>
      </c>
      <c r="H51">
        <f t="shared" si="14"/>
        <v>0</v>
      </c>
      <c r="K51">
        <f t="shared" si="14"/>
        <v>0</v>
      </c>
      <c r="L51">
        <f t="shared" si="14"/>
        <v>0</v>
      </c>
      <c r="M51">
        <f t="shared" si="14"/>
        <v>0</v>
      </c>
    </row>
    <row r="52" spans="1:13">
      <c r="A52" s="43" t="str">
        <f t="shared" si="19"/>
        <v>S-3</v>
      </c>
      <c r="B52">
        <f t="shared" si="19"/>
        <v>0</v>
      </c>
      <c r="C52" s="15"/>
      <c r="D52" s="7">
        <f t="shared" si="16"/>
        <v>0</v>
      </c>
      <c r="E52" s="5">
        <f t="shared" si="17"/>
        <v>0</v>
      </c>
      <c r="F52">
        <f t="shared" si="18"/>
        <v>0</v>
      </c>
      <c r="G52">
        <f t="shared" si="14"/>
        <v>0</v>
      </c>
      <c r="H52">
        <f t="shared" si="14"/>
        <v>0</v>
      </c>
      <c r="K52">
        <f t="shared" si="14"/>
        <v>0</v>
      </c>
      <c r="L52">
        <f t="shared" si="14"/>
        <v>0</v>
      </c>
      <c r="M52">
        <f t="shared" si="14"/>
        <v>0</v>
      </c>
    </row>
    <row r="53" spans="1:13">
      <c r="A53" s="43" t="str">
        <f t="shared" si="19"/>
        <v>S-4</v>
      </c>
      <c r="B53">
        <f t="shared" si="19"/>
        <v>0</v>
      </c>
      <c r="C53" s="15"/>
      <c r="D53" s="7">
        <f t="shared" si="16"/>
        <v>0</v>
      </c>
      <c r="E53" s="5">
        <f t="shared" si="17"/>
        <v>0</v>
      </c>
      <c r="F53">
        <f t="shared" si="18"/>
        <v>0</v>
      </c>
      <c r="G53">
        <f t="shared" si="14"/>
        <v>0</v>
      </c>
      <c r="H53">
        <f t="shared" si="14"/>
        <v>0</v>
      </c>
      <c r="K53">
        <f t="shared" si="14"/>
        <v>0</v>
      </c>
      <c r="L53">
        <f t="shared" si="14"/>
        <v>0</v>
      </c>
      <c r="M53">
        <f t="shared" si="14"/>
        <v>0</v>
      </c>
    </row>
    <row r="54" spans="1:13">
      <c r="A54" s="43" t="str">
        <f t="shared" si="19"/>
        <v>S-5</v>
      </c>
      <c r="B54">
        <f t="shared" si="19"/>
        <v>0</v>
      </c>
      <c r="C54" s="15"/>
      <c r="D54" s="7">
        <f t="shared" si="16"/>
        <v>0</v>
      </c>
      <c r="E54" s="5">
        <f t="shared" si="17"/>
        <v>0</v>
      </c>
      <c r="F54">
        <f t="shared" si="18"/>
        <v>0</v>
      </c>
      <c r="G54">
        <f t="shared" si="14"/>
        <v>0</v>
      </c>
      <c r="H54">
        <f t="shared" si="14"/>
        <v>0</v>
      </c>
      <c r="K54">
        <f t="shared" si="14"/>
        <v>0</v>
      </c>
      <c r="L54">
        <f t="shared" si="14"/>
        <v>0</v>
      </c>
      <c r="M54">
        <f t="shared" si="14"/>
        <v>0</v>
      </c>
    </row>
    <row r="55" spans="1:13">
      <c r="B55" s="36" t="s">
        <v>65</v>
      </c>
      <c r="C55" s="36"/>
      <c r="D55" s="7"/>
      <c r="I55">
        <f>+I39</f>
        <v>225216</v>
      </c>
      <c r="J55">
        <f>+J39</f>
        <v>0</v>
      </c>
    </row>
    <row r="56" spans="1:13">
      <c r="B56" s="10" t="s">
        <v>1</v>
      </c>
      <c r="C56" s="11">
        <f>SUM(C40:C55)</f>
        <v>50</v>
      </c>
      <c r="D56" s="16">
        <f>SUM(D40:D55)</f>
        <v>1</v>
      </c>
      <c r="E56">
        <f>SUM(E40:E55)</f>
        <v>1351686</v>
      </c>
      <c r="F56">
        <f t="shared" ref="F56:H56" si="20">SUM(F40:F55)</f>
        <v>977445</v>
      </c>
      <c r="G56">
        <f t="shared" si="20"/>
        <v>193559</v>
      </c>
      <c r="H56">
        <f t="shared" si="20"/>
        <v>152658</v>
      </c>
      <c r="K56">
        <f t="shared" ref="K56:M56" si="21">SUM(K40:K55)</f>
        <v>2829</v>
      </c>
      <c r="L56">
        <f t="shared" si="21"/>
        <v>24523</v>
      </c>
      <c r="M56">
        <f t="shared" si="21"/>
        <v>672</v>
      </c>
    </row>
    <row r="57" spans="1:13" ht="13" thickBot="1"/>
    <row r="58" spans="1:13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9"/>
    </row>
    <row r="59" spans="1:13">
      <c r="B59" s="22" t="s">
        <v>38</v>
      </c>
      <c r="C59" s="9"/>
      <c r="D59" s="9"/>
      <c r="E59" s="9"/>
      <c r="F59" s="9"/>
      <c r="G59" s="9"/>
      <c r="H59" s="9"/>
      <c r="I59" s="9"/>
      <c r="J59" s="9"/>
      <c r="K59" s="9"/>
      <c r="L59" s="23"/>
      <c r="M59" s="9"/>
    </row>
    <row r="60" spans="1:13" s="18" customFormat="1">
      <c r="B60" s="24"/>
      <c r="C60" s="25"/>
      <c r="D60" s="25"/>
      <c r="E60" s="25" t="str">
        <f>+E3</f>
        <v>Total</v>
      </c>
      <c r="F60" s="25" t="str">
        <f t="shared" ref="F60:I61" si="22">+F3</f>
        <v>Salaries</v>
      </c>
      <c r="G60" s="25" t="str">
        <f t="shared" si="22"/>
        <v>Employee</v>
      </c>
      <c r="H60" s="25" t="str">
        <f t="shared" si="22"/>
        <v>Purchased</v>
      </c>
      <c r="I60" s="25" t="str">
        <f t="shared" si="22"/>
        <v>Tuition</v>
      </c>
      <c r="J60" s="25" t="s">
        <v>6</v>
      </c>
      <c r="K60" s="25" t="s">
        <v>7</v>
      </c>
      <c r="L60" s="26" t="s">
        <v>8</v>
      </c>
      <c r="M60" s="25"/>
    </row>
    <row r="61" spans="1:13" s="18" customFormat="1" ht="13" thickBot="1">
      <c r="B61" s="24"/>
      <c r="C61" s="25"/>
      <c r="D61" s="25"/>
      <c r="E61" s="46"/>
      <c r="F61" s="46"/>
      <c r="G61" s="46" t="str">
        <f t="shared" si="22"/>
        <v>Benefits</v>
      </c>
      <c r="H61" s="46" t="str">
        <f t="shared" si="22"/>
        <v>Services</v>
      </c>
      <c r="I61" s="46"/>
      <c r="J61" s="46"/>
      <c r="K61" s="46"/>
      <c r="L61" s="47"/>
      <c r="M61" s="25"/>
    </row>
    <row r="62" spans="1:13" s="18" customFormat="1">
      <c r="A62" s="43" t="str">
        <f>+A40</f>
        <v>P-1</v>
      </c>
      <c r="B62" s="52" t="str">
        <f>+B16</f>
        <v>Ashford School</v>
      </c>
      <c r="C62" s="53"/>
      <c r="D62" s="53"/>
      <c r="E62" s="44">
        <f>SUM(F62:L62)</f>
        <v>7228852</v>
      </c>
      <c r="F62" s="44">
        <f>+F16+F40</f>
        <v>4552640</v>
      </c>
      <c r="G62" s="44">
        <f t="shared" ref="G62:H62" si="23">+G16+G40</f>
        <v>1365457</v>
      </c>
      <c r="H62" s="44">
        <f t="shared" si="23"/>
        <v>532422</v>
      </c>
      <c r="I62" s="44">
        <f>+I16+J16+I40+J40</f>
        <v>0</v>
      </c>
      <c r="J62" s="44">
        <f>+K16+K40</f>
        <v>427360</v>
      </c>
      <c r="K62" s="44">
        <f>+L16+L40</f>
        <v>339494</v>
      </c>
      <c r="L62" s="48">
        <f>+M16+M40</f>
        <v>11479</v>
      </c>
      <c r="M62" s="25"/>
    </row>
    <row r="63" spans="1:13" s="18" customFormat="1">
      <c r="A63" s="43" t="str">
        <f t="shared" ref="A63:A76" si="24">+A41</f>
        <v>P-2</v>
      </c>
      <c r="B63" s="52">
        <f t="shared" ref="B63:B71" si="25">+B17</f>
        <v>0</v>
      </c>
      <c r="C63" s="53"/>
      <c r="D63" s="53"/>
      <c r="E63" s="44">
        <f t="shared" ref="E63:E71" si="26">SUM(F63:L63)</f>
        <v>0</v>
      </c>
      <c r="F63" s="44">
        <f t="shared" ref="F63:H71" si="27">+F17+F41</f>
        <v>0</v>
      </c>
      <c r="G63" s="44">
        <f t="shared" si="27"/>
        <v>0</v>
      </c>
      <c r="H63" s="44">
        <f t="shared" si="27"/>
        <v>0</v>
      </c>
      <c r="I63" s="44">
        <f t="shared" ref="I63:I71" si="28">+I17+J17+I41+J41</f>
        <v>0</v>
      </c>
      <c r="J63" s="44">
        <f t="shared" ref="J63:L71" si="29">+K17+K41</f>
        <v>0</v>
      </c>
      <c r="K63" s="44">
        <f t="shared" si="29"/>
        <v>0</v>
      </c>
      <c r="L63" s="48">
        <f t="shared" si="29"/>
        <v>0</v>
      </c>
      <c r="M63" s="25"/>
    </row>
    <row r="64" spans="1:13" s="18" customFormat="1">
      <c r="A64" s="43" t="str">
        <f t="shared" si="24"/>
        <v>P-3</v>
      </c>
      <c r="B64" s="52">
        <f t="shared" si="25"/>
        <v>0</v>
      </c>
      <c r="C64" s="53"/>
      <c r="D64" s="53"/>
      <c r="E64" s="44">
        <f t="shared" si="26"/>
        <v>0</v>
      </c>
      <c r="F64" s="44">
        <f t="shared" si="27"/>
        <v>0</v>
      </c>
      <c r="G64" s="44">
        <f t="shared" si="27"/>
        <v>0</v>
      </c>
      <c r="H64" s="44">
        <f t="shared" si="27"/>
        <v>0</v>
      </c>
      <c r="I64" s="44">
        <f t="shared" si="28"/>
        <v>0</v>
      </c>
      <c r="J64" s="44">
        <f t="shared" si="29"/>
        <v>0</v>
      </c>
      <c r="K64" s="44">
        <f t="shared" si="29"/>
        <v>0</v>
      </c>
      <c r="L64" s="48">
        <f t="shared" si="29"/>
        <v>0</v>
      </c>
      <c r="M64" s="25"/>
    </row>
    <row r="65" spans="1:13" s="18" customFormat="1">
      <c r="A65" s="43" t="str">
        <f t="shared" si="24"/>
        <v>P-4</v>
      </c>
      <c r="B65" s="52">
        <f t="shared" si="25"/>
        <v>0</v>
      </c>
      <c r="C65" s="53"/>
      <c r="D65" s="53"/>
      <c r="E65" s="44">
        <f t="shared" si="26"/>
        <v>0</v>
      </c>
      <c r="F65" s="44">
        <f t="shared" si="27"/>
        <v>0</v>
      </c>
      <c r="G65" s="44">
        <f t="shared" si="27"/>
        <v>0</v>
      </c>
      <c r="H65" s="44">
        <f t="shared" si="27"/>
        <v>0</v>
      </c>
      <c r="I65" s="44">
        <f t="shared" si="28"/>
        <v>0</v>
      </c>
      <c r="J65" s="44">
        <f t="shared" si="29"/>
        <v>0</v>
      </c>
      <c r="K65" s="44">
        <f t="shared" si="29"/>
        <v>0</v>
      </c>
      <c r="L65" s="48">
        <f t="shared" si="29"/>
        <v>0</v>
      </c>
      <c r="M65" s="25"/>
    </row>
    <row r="66" spans="1:13" s="18" customFormat="1">
      <c r="A66" s="43" t="str">
        <f t="shared" si="24"/>
        <v>P-5</v>
      </c>
      <c r="B66" s="52">
        <f t="shared" si="25"/>
        <v>0</v>
      </c>
      <c r="C66" s="53"/>
      <c r="D66" s="53"/>
      <c r="E66" s="44">
        <f t="shared" si="26"/>
        <v>0</v>
      </c>
      <c r="F66" s="44">
        <f t="shared" si="27"/>
        <v>0</v>
      </c>
      <c r="G66" s="44">
        <f t="shared" si="27"/>
        <v>0</v>
      </c>
      <c r="H66" s="44">
        <f t="shared" si="27"/>
        <v>0</v>
      </c>
      <c r="I66" s="44">
        <f t="shared" si="28"/>
        <v>0</v>
      </c>
      <c r="J66" s="44">
        <f t="shared" si="29"/>
        <v>0</v>
      </c>
      <c r="K66" s="44">
        <f t="shared" si="29"/>
        <v>0</v>
      </c>
      <c r="L66" s="48">
        <f t="shared" si="29"/>
        <v>0</v>
      </c>
      <c r="M66" s="25"/>
    </row>
    <row r="67" spans="1:13" s="18" customFormat="1">
      <c r="A67" s="43" t="str">
        <f t="shared" si="24"/>
        <v>P-6</v>
      </c>
      <c r="B67" s="52">
        <f t="shared" si="25"/>
        <v>0</v>
      </c>
      <c r="C67" s="53"/>
      <c r="D67" s="53"/>
      <c r="E67" s="44">
        <f t="shared" si="26"/>
        <v>0</v>
      </c>
      <c r="F67" s="44">
        <f t="shared" si="27"/>
        <v>0</v>
      </c>
      <c r="G67" s="44">
        <f t="shared" si="27"/>
        <v>0</v>
      </c>
      <c r="H67" s="44">
        <f t="shared" si="27"/>
        <v>0</v>
      </c>
      <c r="I67" s="44">
        <f t="shared" si="28"/>
        <v>0</v>
      </c>
      <c r="J67" s="44">
        <f t="shared" si="29"/>
        <v>0</v>
      </c>
      <c r="K67" s="44">
        <f t="shared" si="29"/>
        <v>0</v>
      </c>
      <c r="L67" s="48">
        <f t="shared" si="29"/>
        <v>0</v>
      </c>
      <c r="M67" s="25"/>
    </row>
    <row r="68" spans="1:13" s="18" customFormat="1">
      <c r="A68" s="43" t="str">
        <f t="shared" si="24"/>
        <v>P-7</v>
      </c>
      <c r="B68" s="52">
        <f t="shared" si="25"/>
        <v>0</v>
      </c>
      <c r="C68" s="53"/>
      <c r="D68" s="53"/>
      <c r="E68" s="44">
        <f t="shared" si="26"/>
        <v>0</v>
      </c>
      <c r="F68" s="44">
        <f t="shared" si="27"/>
        <v>0</v>
      </c>
      <c r="G68" s="44">
        <f t="shared" si="27"/>
        <v>0</v>
      </c>
      <c r="H68" s="44">
        <f t="shared" si="27"/>
        <v>0</v>
      </c>
      <c r="I68" s="44">
        <f t="shared" si="28"/>
        <v>0</v>
      </c>
      <c r="J68" s="44">
        <f t="shared" si="29"/>
        <v>0</v>
      </c>
      <c r="K68" s="44">
        <f t="shared" si="29"/>
        <v>0</v>
      </c>
      <c r="L68" s="48">
        <f t="shared" si="29"/>
        <v>0</v>
      </c>
      <c r="M68" s="25"/>
    </row>
    <row r="69" spans="1:13" s="18" customFormat="1">
      <c r="A69" s="43" t="str">
        <f t="shared" si="24"/>
        <v>P-8</v>
      </c>
      <c r="B69" s="52">
        <f t="shared" si="25"/>
        <v>0</v>
      </c>
      <c r="C69" s="53"/>
      <c r="D69" s="53"/>
      <c r="E69" s="44">
        <f t="shared" si="26"/>
        <v>0</v>
      </c>
      <c r="F69" s="44">
        <f t="shared" si="27"/>
        <v>0</v>
      </c>
      <c r="G69" s="44">
        <f t="shared" si="27"/>
        <v>0</v>
      </c>
      <c r="H69" s="44">
        <f t="shared" si="27"/>
        <v>0</v>
      </c>
      <c r="I69" s="44">
        <f t="shared" si="28"/>
        <v>0</v>
      </c>
      <c r="J69" s="44">
        <f t="shared" si="29"/>
        <v>0</v>
      </c>
      <c r="K69" s="44">
        <f t="shared" si="29"/>
        <v>0</v>
      </c>
      <c r="L69" s="48">
        <f t="shared" si="29"/>
        <v>0</v>
      </c>
      <c r="M69" s="25"/>
    </row>
    <row r="70" spans="1:13" s="18" customFormat="1">
      <c r="A70" s="43" t="str">
        <f t="shared" si="24"/>
        <v>P-9</v>
      </c>
      <c r="B70" s="52">
        <f t="shared" si="25"/>
        <v>0</v>
      </c>
      <c r="C70" s="53"/>
      <c r="D70" s="53"/>
      <c r="E70" s="44">
        <f t="shared" si="26"/>
        <v>0</v>
      </c>
      <c r="F70" s="44">
        <f t="shared" si="27"/>
        <v>0</v>
      </c>
      <c r="G70" s="44">
        <f t="shared" si="27"/>
        <v>0</v>
      </c>
      <c r="H70" s="44">
        <f t="shared" si="27"/>
        <v>0</v>
      </c>
      <c r="I70" s="44">
        <f t="shared" si="28"/>
        <v>0</v>
      </c>
      <c r="J70" s="44">
        <f t="shared" si="29"/>
        <v>0</v>
      </c>
      <c r="K70" s="44">
        <f t="shared" si="29"/>
        <v>0</v>
      </c>
      <c r="L70" s="48">
        <f t="shared" si="29"/>
        <v>0</v>
      </c>
      <c r="M70" s="25"/>
    </row>
    <row r="71" spans="1:13" s="18" customFormat="1">
      <c r="A71" s="43" t="str">
        <f t="shared" si="24"/>
        <v>P-10</v>
      </c>
      <c r="B71" s="52">
        <f t="shared" si="25"/>
        <v>0</v>
      </c>
      <c r="C71" s="53"/>
      <c r="D71" s="53"/>
      <c r="E71" s="44">
        <f t="shared" si="26"/>
        <v>0</v>
      </c>
      <c r="F71" s="44">
        <f t="shared" si="27"/>
        <v>0</v>
      </c>
      <c r="G71" s="44">
        <f t="shared" si="27"/>
        <v>0</v>
      </c>
      <c r="H71" s="44">
        <f t="shared" si="27"/>
        <v>0</v>
      </c>
      <c r="I71" s="44">
        <f t="shared" si="28"/>
        <v>0</v>
      </c>
      <c r="J71" s="44">
        <f t="shared" si="29"/>
        <v>0</v>
      </c>
      <c r="K71" s="44">
        <f t="shared" si="29"/>
        <v>0</v>
      </c>
      <c r="L71" s="48">
        <f t="shared" si="29"/>
        <v>0</v>
      </c>
      <c r="M71" s="25"/>
    </row>
    <row r="72" spans="1:13" s="18" customFormat="1">
      <c r="A72" s="43" t="str">
        <f t="shared" si="24"/>
        <v>S-1</v>
      </c>
      <c r="B72" s="52">
        <f>+B30</f>
        <v>0</v>
      </c>
      <c r="C72" s="53"/>
      <c r="D72" s="53"/>
      <c r="E72" s="44">
        <f>SUM(F72:L72)</f>
        <v>0</v>
      </c>
      <c r="F72" s="44">
        <f>+F30+F50</f>
        <v>0</v>
      </c>
      <c r="G72" s="44">
        <f t="shared" ref="G72:H72" si="30">+G30+G50</f>
        <v>0</v>
      </c>
      <c r="H72" s="44">
        <f t="shared" si="30"/>
        <v>0</v>
      </c>
      <c r="I72" s="44">
        <f>+I30+J30+I50+J50</f>
        <v>0</v>
      </c>
      <c r="J72" s="44">
        <f>+K30+K50</f>
        <v>0</v>
      </c>
      <c r="K72" s="44">
        <f>+L30+L50</f>
        <v>0</v>
      </c>
      <c r="L72" s="48">
        <f>+M30+M50</f>
        <v>0</v>
      </c>
      <c r="M72" s="25"/>
    </row>
    <row r="73" spans="1:13" s="18" customFormat="1">
      <c r="A73" s="43" t="str">
        <f t="shared" si="24"/>
        <v>S-2</v>
      </c>
      <c r="B73" s="52">
        <f t="shared" ref="B73:B76" si="31">+B31</f>
        <v>0</v>
      </c>
      <c r="C73" s="53"/>
      <c r="D73" s="53"/>
      <c r="E73" s="44">
        <f t="shared" ref="E73:E77" si="32">SUM(F73:L73)</f>
        <v>0</v>
      </c>
      <c r="F73" s="44">
        <f t="shared" ref="F73:H76" si="33">+F31+F51</f>
        <v>0</v>
      </c>
      <c r="G73" s="44">
        <f t="shared" si="33"/>
        <v>0</v>
      </c>
      <c r="H73" s="44">
        <f t="shared" si="33"/>
        <v>0</v>
      </c>
      <c r="I73" s="44">
        <f t="shared" ref="I73:I76" si="34">+I31+J31+I51+J51</f>
        <v>0</v>
      </c>
      <c r="J73" s="44">
        <f t="shared" ref="J73:L76" si="35">+K31+K51</f>
        <v>0</v>
      </c>
      <c r="K73" s="44">
        <f t="shared" si="35"/>
        <v>0</v>
      </c>
      <c r="L73" s="48">
        <f t="shared" si="35"/>
        <v>0</v>
      </c>
      <c r="M73" s="25"/>
    </row>
    <row r="74" spans="1:13" s="18" customFormat="1">
      <c r="A74" s="43" t="str">
        <f t="shared" si="24"/>
        <v>S-3</v>
      </c>
      <c r="B74" s="52">
        <f t="shared" si="31"/>
        <v>0</v>
      </c>
      <c r="C74" s="53"/>
      <c r="D74" s="53"/>
      <c r="E74" s="44">
        <f t="shared" si="32"/>
        <v>0</v>
      </c>
      <c r="F74" s="44">
        <f t="shared" si="33"/>
        <v>0</v>
      </c>
      <c r="G74" s="44">
        <f t="shared" si="33"/>
        <v>0</v>
      </c>
      <c r="H74" s="44">
        <f t="shared" si="33"/>
        <v>0</v>
      </c>
      <c r="I74" s="44">
        <f t="shared" si="34"/>
        <v>0</v>
      </c>
      <c r="J74" s="44">
        <f t="shared" si="35"/>
        <v>0</v>
      </c>
      <c r="K74" s="44">
        <f t="shared" si="35"/>
        <v>0</v>
      </c>
      <c r="L74" s="48">
        <f t="shared" si="35"/>
        <v>0</v>
      </c>
      <c r="M74" s="25"/>
    </row>
    <row r="75" spans="1:13" s="18" customFormat="1">
      <c r="A75" s="43" t="str">
        <f t="shared" si="24"/>
        <v>S-4</v>
      </c>
      <c r="B75" s="52">
        <f t="shared" si="31"/>
        <v>0</v>
      </c>
      <c r="C75" s="53"/>
      <c r="D75" s="53"/>
      <c r="E75" s="44">
        <f t="shared" si="32"/>
        <v>0</v>
      </c>
      <c r="F75" s="44">
        <f t="shared" si="33"/>
        <v>0</v>
      </c>
      <c r="G75" s="44">
        <f t="shared" si="33"/>
        <v>0</v>
      </c>
      <c r="H75" s="44">
        <f t="shared" si="33"/>
        <v>0</v>
      </c>
      <c r="I75" s="44">
        <f t="shared" si="34"/>
        <v>0</v>
      </c>
      <c r="J75" s="44">
        <f t="shared" si="35"/>
        <v>0</v>
      </c>
      <c r="K75" s="44">
        <f t="shared" si="35"/>
        <v>0</v>
      </c>
      <c r="L75" s="48">
        <f t="shared" si="35"/>
        <v>0</v>
      </c>
      <c r="M75" s="25"/>
    </row>
    <row r="76" spans="1:13" s="18" customFormat="1">
      <c r="A76" s="43" t="str">
        <f t="shared" si="24"/>
        <v>S-5</v>
      </c>
      <c r="B76" s="52">
        <f t="shared" si="31"/>
        <v>0</v>
      </c>
      <c r="C76" s="53"/>
      <c r="D76" s="53"/>
      <c r="E76" s="44">
        <f t="shared" si="32"/>
        <v>0</v>
      </c>
      <c r="F76" s="44">
        <f t="shared" si="33"/>
        <v>0</v>
      </c>
      <c r="G76" s="44">
        <f t="shared" si="33"/>
        <v>0</v>
      </c>
      <c r="H76" s="44">
        <f t="shared" si="33"/>
        <v>0</v>
      </c>
      <c r="I76" s="44">
        <f t="shared" si="34"/>
        <v>0</v>
      </c>
      <c r="J76" s="44">
        <f t="shared" si="35"/>
        <v>0</v>
      </c>
      <c r="K76" s="44">
        <f t="shared" si="35"/>
        <v>0</v>
      </c>
      <c r="L76" s="48">
        <f t="shared" si="35"/>
        <v>0</v>
      </c>
      <c r="M76" s="25"/>
    </row>
    <row r="77" spans="1:13" ht="13" thickBot="1">
      <c r="B77" s="27" t="s">
        <v>65</v>
      </c>
      <c r="C77" s="8"/>
      <c r="D77" s="8"/>
      <c r="E77" s="45">
        <f t="shared" si="32"/>
        <v>225216</v>
      </c>
      <c r="F77" s="45"/>
      <c r="G77" s="45"/>
      <c r="H77" s="45"/>
      <c r="I77" s="45">
        <f>+I55+J55</f>
        <v>225216</v>
      </c>
      <c r="J77" s="45"/>
      <c r="K77" s="45"/>
      <c r="L77" s="49"/>
      <c r="M77" s="9"/>
    </row>
    <row r="79" spans="1:13">
      <c r="B79" t="s">
        <v>41</v>
      </c>
      <c r="E79">
        <f>SUM(E62:E77)</f>
        <v>7454068</v>
      </c>
      <c r="F79">
        <f t="shared" ref="F79:L79" si="36">SUM(F62:F77)</f>
        <v>4552640</v>
      </c>
      <c r="G79">
        <f t="shared" si="36"/>
        <v>1365457</v>
      </c>
      <c r="H79">
        <f t="shared" si="36"/>
        <v>532422</v>
      </c>
      <c r="I79">
        <f t="shared" si="36"/>
        <v>225216</v>
      </c>
      <c r="J79">
        <f t="shared" si="36"/>
        <v>427360</v>
      </c>
      <c r="K79">
        <f t="shared" si="36"/>
        <v>339494</v>
      </c>
      <c r="L79">
        <f t="shared" si="36"/>
        <v>11479</v>
      </c>
    </row>
    <row r="80" spans="1:13">
      <c r="B80" t="s">
        <v>29</v>
      </c>
      <c r="E80">
        <f>+E11-E79</f>
        <v>0</v>
      </c>
      <c r="F80">
        <f>+F79-F11</f>
        <v>0</v>
      </c>
      <c r="G80">
        <f>+G79-G11</f>
        <v>0</v>
      </c>
      <c r="H80">
        <f>+H79-H11</f>
        <v>0</v>
      </c>
      <c r="I80">
        <f>+I79-I11-J11</f>
        <v>0</v>
      </c>
      <c r="J80">
        <f>+J79-K11</f>
        <v>0</v>
      </c>
      <c r="K80">
        <f>+K79-L11</f>
        <v>0</v>
      </c>
      <c r="L80">
        <f>+L79-M11</f>
        <v>0</v>
      </c>
    </row>
  </sheetData>
  <sheetProtection password="F50E" sheet="1" objects="1" scenarios="1"/>
  <mergeCells count="16">
    <mergeCell ref="B66:D66"/>
    <mergeCell ref="B1:D1"/>
    <mergeCell ref="B62:D62"/>
    <mergeCell ref="B63:D63"/>
    <mergeCell ref="B64:D64"/>
    <mergeCell ref="B65:D65"/>
    <mergeCell ref="B73:D73"/>
    <mergeCell ref="B74:D74"/>
    <mergeCell ref="B75:D75"/>
    <mergeCell ref="B76:D76"/>
    <mergeCell ref="B67:D67"/>
    <mergeCell ref="B68:D68"/>
    <mergeCell ref="B69:D69"/>
    <mergeCell ref="B70:D70"/>
    <mergeCell ref="B71:D71"/>
    <mergeCell ref="B72:D72"/>
  </mergeCells>
  <printOptions horizontalCentered="1" verticalCentered="1"/>
  <pageMargins left="0" right="0" top="0.25" bottom="0.25" header="0.5" footer="0.5"/>
  <pageSetup scale="57" orientation="landscape"/>
  <headerFooter alignWithMargins="0">
    <oddHeader>&amp;L&amp;D
&amp;T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82"/>
  <sheetViews>
    <sheetView workbookViewId="0">
      <selection activeCell="A55" sqref="A55"/>
    </sheetView>
  </sheetViews>
  <sheetFormatPr baseColWidth="10" defaultColWidth="8.83203125" defaultRowHeight="12" x14ac:dyDescent="0"/>
  <cols>
    <col min="2" max="2" width="16.5" customWidth="1"/>
    <col min="4" max="4" width="9" bestFit="1" customWidth="1"/>
    <col min="5" max="8" width="11.83203125" customWidth="1"/>
    <col min="9" max="9" width="13.1640625" customWidth="1"/>
    <col min="10" max="13" width="11.83203125" customWidth="1"/>
    <col min="15" max="15" width="10.1640625" bestFit="1" customWidth="1"/>
  </cols>
  <sheetData>
    <row r="1" spans="1:15" s="1" customFormat="1">
      <c r="B1" s="54" t="s">
        <v>46</v>
      </c>
      <c r="C1" s="54"/>
      <c r="D1" s="54"/>
      <c r="F1" s="1" t="s">
        <v>47</v>
      </c>
      <c r="G1" s="40" t="s">
        <v>48</v>
      </c>
    </row>
    <row r="2" spans="1:15">
      <c r="C2" s="1" t="s">
        <v>0</v>
      </c>
    </row>
    <row r="3" spans="1:15" s="2" customFormat="1"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5</v>
      </c>
      <c r="K3" s="3" t="s">
        <v>6</v>
      </c>
      <c r="L3" s="3" t="s">
        <v>7</v>
      </c>
      <c r="M3" s="3" t="s">
        <v>8</v>
      </c>
    </row>
    <row r="4" spans="1:15" s="2" customFormat="1">
      <c r="E4" s="3"/>
      <c r="F4" s="3"/>
      <c r="G4" s="3" t="s">
        <v>10</v>
      </c>
      <c r="H4" s="3" t="s">
        <v>11</v>
      </c>
      <c r="I4" s="3" t="s">
        <v>39</v>
      </c>
      <c r="J4" s="3" t="s">
        <v>40</v>
      </c>
      <c r="K4" s="3"/>
      <c r="L4" s="3"/>
      <c r="M4" s="3"/>
    </row>
    <row r="5" spans="1:15" s="2" customFormat="1">
      <c r="B5" s="4" t="s">
        <v>12</v>
      </c>
      <c r="D5" s="4"/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</row>
    <row r="6" spans="1:15">
      <c r="B6" s="28" t="s">
        <v>23</v>
      </c>
      <c r="C6" t="s">
        <v>25</v>
      </c>
      <c r="E6" s="5">
        <f>SUM(F6:M6)</f>
        <v>10157332</v>
      </c>
      <c r="F6" s="13">
        <v>5776791</v>
      </c>
      <c r="G6" s="13">
        <v>1719060</v>
      </c>
      <c r="H6" s="13">
        <v>1616958</v>
      </c>
      <c r="I6" s="13">
        <v>0</v>
      </c>
      <c r="J6" s="13">
        <v>0</v>
      </c>
      <c r="K6" s="13">
        <v>718923</v>
      </c>
      <c r="L6" s="13">
        <v>296474</v>
      </c>
      <c r="M6" s="13">
        <v>29126</v>
      </c>
      <c r="N6" s="5"/>
      <c r="O6" s="5"/>
    </row>
    <row r="7" spans="1:15"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B8" s="29" t="s">
        <v>24</v>
      </c>
      <c r="C8" t="s">
        <v>26</v>
      </c>
      <c r="E8" s="5">
        <f>SUM(F8:M8)</f>
        <v>6456914</v>
      </c>
      <c r="F8" s="13">
        <v>3546305</v>
      </c>
      <c r="G8" s="13">
        <v>995963</v>
      </c>
      <c r="H8" s="13">
        <v>1042456</v>
      </c>
      <c r="I8" s="13">
        <v>28788</v>
      </c>
      <c r="J8" s="13">
        <v>0</v>
      </c>
      <c r="K8" s="13">
        <v>461489</v>
      </c>
      <c r="L8" s="13">
        <v>355017</v>
      </c>
      <c r="M8" s="13">
        <v>26896</v>
      </c>
      <c r="N8" s="5"/>
      <c r="O8" s="5"/>
    </row>
    <row r="9" spans="1:15"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B10" s="28" t="s">
        <v>27</v>
      </c>
      <c r="C10" t="s">
        <v>28</v>
      </c>
      <c r="E10" s="5">
        <f>SUM(F10:M10)</f>
        <v>4550137</v>
      </c>
      <c r="F10" s="13">
        <v>2496217</v>
      </c>
      <c r="G10" s="13">
        <v>563919</v>
      </c>
      <c r="H10" s="13">
        <v>834612</v>
      </c>
      <c r="I10" s="13">
        <v>211496</v>
      </c>
      <c r="J10" s="13">
        <v>401863</v>
      </c>
      <c r="K10" s="13">
        <v>41083</v>
      </c>
      <c r="L10" s="13">
        <v>637</v>
      </c>
      <c r="M10" s="13">
        <v>310</v>
      </c>
      <c r="N10" s="5"/>
      <c r="O10" s="5"/>
    </row>
    <row r="11" spans="1:15" ht="13" thickBot="1">
      <c r="B11" s="17" t="s">
        <v>37</v>
      </c>
      <c r="C11" s="17"/>
      <c r="D11" s="17"/>
      <c r="E11" s="5">
        <f>SUM(F11:M11)</f>
        <v>21164383</v>
      </c>
      <c r="F11" s="6">
        <f t="shared" ref="F11:M11" si="0">SUM(F6:F10)</f>
        <v>11819313</v>
      </c>
      <c r="G11" s="6">
        <f t="shared" si="0"/>
        <v>3278942</v>
      </c>
      <c r="H11" s="6">
        <f t="shared" si="0"/>
        <v>3494026</v>
      </c>
      <c r="I11" s="6">
        <f t="shared" si="0"/>
        <v>240284</v>
      </c>
      <c r="J11" s="6">
        <f t="shared" si="0"/>
        <v>401863</v>
      </c>
      <c r="K11" s="6">
        <f t="shared" si="0"/>
        <v>1221495</v>
      </c>
      <c r="L11" s="6">
        <f t="shared" si="0"/>
        <v>652128</v>
      </c>
      <c r="M11" s="6">
        <f t="shared" si="0"/>
        <v>56332</v>
      </c>
    </row>
    <row r="12" spans="1:15" ht="13" thickTop="1">
      <c r="C12" s="2" t="s">
        <v>9</v>
      </c>
    </row>
    <row r="13" spans="1:15">
      <c r="B13" t="s">
        <v>30</v>
      </c>
      <c r="C13" s="4" t="s">
        <v>13</v>
      </c>
    </row>
    <row r="14" spans="1:15" ht="13" thickBot="1">
      <c r="B14" t="s">
        <v>31</v>
      </c>
      <c r="D14" s="12" t="s">
        <v>32</v>
      </c>
      <c r="E14" s="41" t="s">
        <v>33</v>
      </c>
    </row>
    <row r="15" spans="1:15" ht="13" thickBot="1">
      <c r="A15" s="31" t="str">
        <f>+C6</f>
        <v>Line 1214</v>
      </c>
      <c r="B15" s="32" t="s">
        <v>42</v>
      </c>
      <c r="C15" s="33" t="s">
        <v>43</v>
      </c>
      <c r="D15" s="34"/>
      <c r="E15" s="32">
        <f>+E6</f>
        <v>10157332</v>
      </c>
      <c r="F15" s="32">
        <f t="shared" ref="F15:M15" si="1">+F6</f>
        <v>5776791</v>
      </c>
      <c r="G15" s="32">
        <f t="shared" si="1"/>
        <v>1719060</v>
      </c>
      <c r="H15" s="32">
        <f t="shared" si="1"/>
        <v>1616958</v>
      </c>
      <c r="I15" s="32">
        <f t="shared" si="1"/>
        <v>0</v>
      </c>
      <c r="J15" s="32">
        <f t="shared" si="1"/>
        <v>0</v>
      </c>
      <c r="K15" s="32">
        <f t="shared" si="1"/>
        <v>718923</v>
      </c>
      <c r="L15" s="32">
        <f t="shared" si="1"/>
        <v>296474</v>
      </c>
      <c r="M15" s="35">
        <f t="shared" si="1"/>
        <v>29126</v>
      </c>
    </row>
    <row r="16" spans="1:15">
      <c r="A16" s="42" t="s">
        <v>49</v>
      </c>
      <c r="B16" s="14" t="s">
        <v>66</v>
      </c>
      <c r="C16" s="17">
        <v>300</v>
      </c>
      <c r="D16" s="30">
        <f>+C16/$C$27</f>
        <v>0.19354838709677419</v>
      </c>
      <c r="E16" s="5">
        <f t="shared" ref="E16:E25" si="2">SUM(F16:M16)</f>
        <v>1965935</v>
      </c>
      <c r="F16">
        <f>ROUND((+F$15*$D16),0)</f>
        <v>1118089</v>
      </c>
      <c r="G16">
        <f t="shared" ref="G16:M25" si="3">ROUND((+G$15*$D16),0)</f>
        <v>332721</v>
      </c>
      <c r="H16">
        <f t="shared" si="3"/>
        <v>312960</v>
      </c>
      <c r="I16">
        <f t="shared" si="3"/>
        <v>0</v>
      </c>
      <c r="J16">
        <f t="shared" si="3"/>
        <v>0</v>
      </c>
      <c r="K16">
        <f t="shared" si="3"/>
        <v>139146</v>
      </c>
      <c r="L16">
        <f t="shared" si="3"/>
        <v>57382</v>
      </c>
      <c r="M16">
        <f t="shared" si="3"/>
        <v>5637</v>
      </c>
    </row>
    <row r="17" spans="1:13">
      <c r="A17" s="42" t="s">
        <v>50</v>
      </c>
      <c r="B17" s="14" t="s">
        <v>67</v>
      </c>
      <c r="C17" s="17">
        <v>125</v>
      </c>
      <c r="D17" s="30">
        <f t="shared" ref="D17:D25" si="4">+C17/$C$27</f>
        <v>8.0645161290322578E-2</v>
      </c>
      <c r="E17" s="5">
        <f t="shared" si="2"/>
        <v>819140</v>
      </c>
      <c r="F17">
        <f t="shared" ref="F17:F25" si="5">ROUND((+F$15*$D17),0)</f>
        <v>465870</v>
      </c>
      <c r="G17">
        <f t="shared" si="3"/>
        <v>138634</v>
      </c>
      <c r="H17">
        <f t="shared" si="3"/>
        <v>130400</v>
      </c>
      <c r="I17">
        <f t="shared" si="3"/>
        <v>0</v>
      </c>
      <c r="J17">
        <f t="shared" si="3"/>
        <v>0</v>
      </c>
      <c r="K17">
        <f t="shared" si="3"/>
        <v>57978</v>
      </c>
      <c r="L17">
        <f t="shared" si="3"/>
        <v>23909</v>
      </c>
      <c r="M17">
        <f t="shared" si="3"/>
        <v>2349</v>
      </c>
    </row>
    <row r="18" spans="1:13">
      <c r="A18" s="42" t="s">
        <v>51</v>
      </c>
      <c r="B18" s="14" t="s">
        <v>68</v>
      </c>
      <c r="C18" s="17">
        <v>185</v>
      </c>
      <c r="D18" s="30">
        <f t="shared" si="4"/>
        <v>0.11935483870967742</v>
      </c>
      <c r="E18" s="5">
        <f t="shared" si="2"/>
        <v>1212327</v>
      </c>
      <c r="F18">
        <f t="shared" si="5"/>
        <v>689488</v>
      </c>
      <c r="G18">
        <f t="shared" si="3"/>
        <v>205178</v>
      </c>
      <c r="H18">
        <f t="shared" si="3"/>
        <v>192992</v>
      </c>
      <c r="I18">
        <f t="shared" si="3"/>
        <v>0</v>
      </c>
      <c r="J18">
        <f t="shared" si="3"/>
        <v>0</v>
      </c>
      <c r="K18">
        <f t="shared" si="3"/>
        <v>85807</v>
      </c>
      <c r="L18">
        <f t="shared" si="3"/>
        <v>35386</v>
      </c>
      <c r="M18">
        <f t="shared" si="3"/>
        <v>3476</v>
      </c>
    </row>
    <row r="19" spans="1:13">
      <c r="A19" s="42" t="s">
        <v>52</v>
      </c>
      <c r="B19" s="14" t="s">
        <v>69</v>
      </c>
      <c r="C19" s="17">
        <v>250</v>
      </c>
      <c r="D19" s="30">
        <f t="shared" si="4"/>
        <v>0.16129032258064516</v>
      </c>
      <c r="E19" s="5">
        <f t="shared" si="2"/>
        <v>1638279</v>
      </c>
      <c r="F19">
        <f t="shared" si="5"/>
        <v>931740</v>
      </c>
      <c r="G19">
        <f t="shared" si="3"/>
        <v>277268</v>
      </c>
      <c r="H19">
        <f t="shared" si="3"/>
        <v>260800</v>
      </c>
      <c r="I19">
        <f t="shared" si="3"/>
        <v>0</v>
      </c>
      <c r="J19">
        <f t="shared" si="3"/>
        <v>0</v>
      </c>
      <c r="K19">
        <f t="shared" si="3"/>
        <v>115955</v>
      </c>
      <c r="L19">
        <f t="shared" si="3"/>
        <v>47818</v>
      </c>
      <c r="M19">
        <f t="shared" si="3"/>
        <v>4698</v>
      </c>
    </row>
    <row r="20" spans="1:13">
      <c r="A20" s="42" t="s">
        <v>53</v>
      </c>
      <c r="B20" s="14" t="s">
        <v>70</v>
      </c>
      <c r="C20" s="17">
        <v>200</v>
      </c>
      <c r="D20" s="30">
        <f t="shared" si="4"/>
        <v>0.12903225806451613</v>
      </c>
      <c r="E20" s="5">
        <f t="shared" si="2"/>
        <v>1310623</v>
      </c>
      <c r="F20">
        <f t="shared" si="5"/>
        <v>745392</v>
      </c>
      <c r="G20">
        <f t="shared" si="3"/>
        <v>221814</v>
      </c>
      <c r="H20">
        <f t="shared" si="3"/>
        <v>208640</v>
      </c>
      <c r="I20">
        <f t="shared" si="3"/>
        <v>0</v>
      </c>
      <c r="J20">
        <f t="shared" si="3"/>
        <v>0</v>
      </c>
      <c r="K20">
        <f t="shared" si="3"/>
        <v>92764</v>
      </c>
      <c r="L20">
        <f t="shared" si="3"/>
        <v>38255</v>
      </c>
      <c r="M20">
        <f t="shared" si="3"/>
        <v>3758</v>
      </c>
    </row>
    <row r="21" spans="1:13">
      <c r="A21" s="42" t="s">
        <v>54</v>
      </c>
      <c r="B21" s="14" t="s">
        <v>71</v>
      </c>
      <c r="C21" s="17">
        <v>100</v>
      </c>
      <c r="D21" s="30">
        <f t="shared" si="4"/>
        <v>6.4516129032258063E-2</v>
      </c>
      <c r="E21" s="5">
        <f t="shared" si="2"/>
        <v>655311</v>
      </c>
      <c r="F21">
        <f t="shared" si="5"/>
        <v>372696</v>
      </c>
      <c r="G21">
        <f t="shared" si="3"/>
        <v>110907</v>
      </c>
      <c r="H21">
        <f t="shared" si="3"/>
        <v>104320</v>
      </c>
      <c r="I21">
        <f t="shared" si="3"/>
        <v>0</v>
      </c>
      <c r="J21">
        <f t="shared" si="3"/>
        <v>0</v>
      </c>
      <c r="K21">
        <f t="shared" si="3"/>
        <v>46382</v>
      </c>
      <c r="L21">
        <f t="shared" si="3"/>
        <v>19127</v>
      </c>
      <c r="M21">
        <f t="shared" si="3"/>
        <v>1879</v>
      </c>
    </row>
    <row r="22" spans="1:13">
      <c r="A22" s="42" t="s">
        <v>55</v>
      </c>
      <c r="B22" s="14" t="s">
        <v>72</v>
      </c>
      <c r="C22" s="17">
        <v>75</v>
      </c>
      <c r="D22" s="30">
        <f t="shared" si="4"/>
        <v>4.8387096774193547E-2</v>
      </c>
      <c r="E22" s="5">
        <f t="shared" si="2"/>
        <v>491484</v>
      </c>
      <c r="F22">
        <f t="shared" si="5"/>
        <v>279522</v>
      </c>
      <c r="G22">
        <f t="shared" si="3"/>
        <v>83180</v>
      </c>
      <c r="H22">
        <f t="shared" si="3"/>
        <v>78240</v>
      </c>
      <c r="I22">
        <f t="shared" si="3"/>
        <v>0</v>
      </c>
      <c r="J22">
        <f t="shared" si="3"/>
        <v>0</v>
      </c>
      <c r="K22">
        <f t="shared" si="3"/>
        <v>34787</v>
      </c>
      <c r="L22">
        <f t="shared" si="3"/>
        <v>14346</v>
      </c>
      <c r="M22">
        <f t="shared" si="3"/>
        <v>1409</v>
      </c>
    </row>
    <row r="23" spans="1:13">
      <c r="A23" s="42" t="s">
        <v>56</v>
      </c>
      <c r="B23" s="14" t="s">
        <v>73</v>
      </c>
      <c r="C23" s="17">
        <v>88</v>
      </c>
      <c r="D23" s="30">
        <f t="shared" si="4"/>
        <v>5.67741935483871E-2</v>
      </c>
      <c r="E23" s="5">
        <f t="shared" si="2"/>
        <v>576674</v>
      </c>
      <c r="F23">
        <f t="shared" si="5"/>
        <v>327973</v>
      </c>
      <c r="G23">
        <f t="shared" si="3"/>
        <v>97598</v>
      </c>
      <c r="H23">
        <f t="shared" si="3"/>
        <v>91801</v>
      </c>
      <c r="I23">
        <f t="shared" si="3"/>
        <v>0</v>
      </c>
      <c r="J23">
        <f t="shared" si="3"/>
        <v>0</v>
      </c>
      <c r="K23">
        <f t="shared" si="3"/>
        <v>40816</v>
      </c>
      <c r="L23">
        <f t="shared" si="3"/>
        <v>16832</v>
      </c>
      <c r="M23">
        <f t="shared" si="3"/>
        <v>1654</v>
      </c>
    </row>
    <row r="24" spans="1:13">
      <c r="A24" s="42" t="s">
        <v>57</v>
      </c>
      <c r="B24" s="14" t="s">
        <v>74</v>
      </c>
      <c r="C24" s="17">
        <v>92</v>
      </c>
      <c r="D24" s="30">
        <f t="shared" si="4"/>
        <v>5.9354838709677421E-2</v>
      </c>
      <c r="E24" s="5">
        <f t="shared" si="2"/>
        <v>602887</v>
      </c>
      <c r="F24">
        <f t="shared" si="5"/>
        <v>342880</v>
      </c>
      <c r="G24">
        <f t="shared" si="3"/>
        <v>102035</v>
      </c>
      <c r="H24">
        <f t="shared" si="3"/>
        <v>95974</v>
      </c>
      <c r="I24">
        <f t="shared" si="3"/>
        <v>0</v>
      </c>
      <c r="J24">
        <f t="shared" si="3"/>
        <v>0</v>
      </c>
      <c r="K24">
        <f t="shared" si="3"/>
        <v>42672</v>
      </c>
      <c r="L24">
        <f t="shared" si="3"/>
        <v>17597</v>
      </c>
      <c r="M24">
        <f t="shared" si="3"/>
        <v>1729</v>
      </c>
    </row>
    <row r="25" spans="1:13">
      <c r="A25" s="42" t="s">
        <v>58</v>
      </c>
      <c r="B25" s="14" t="s">
        <v>75</v>
      </c>
      <c r="C25" s="17">
        <v>135</v>
      </c>
      <c r="D25" s="30">
        <f t="shared" si="4"/>
        <v>8.7096774193548387E-2</v>
      </c>
      <c r="E25" s="5">
        <f t="shared" si="2"/>
        <v>884672</v>
      </c>
      <c r="F25">
        <f t="shared" si="5"/>
        <v>503140</v>
      </c>
      <c r="G25">
        <f t="shared" si="3"/>
        <v>149725</v>
      </c>
      <c r="H25">
        <f t="shared" si="3"/>
        <v>140832</v>
      </c>
      <c r="I25">
        <f t="shared" si="3"/>
        <v>0</v>
      </c>
      <c r="J25">
        <f t="shared" si="3"/>
        <v>0</v>
      </c>
      <c r="K25">
        <f t="shared" si="3"/>
        <v>62616</v>
      </c>
      <c r="L25">
        <f t="shared" si="3"/>
        <v>25822</v>
      </c>
      <c r="M25">
        <f t="shared" si="3"/>
        <v>2537</v>
      </c>
    </row>
    <row r="26" spans="1:13" ht="13" thickBot="1">
      <c r="D26" s="30"/>
      <c r="E26" s="5"/>
    </row>
    <row r="27" spans="1:13" ht="13" thickBot="1">
      <c r="B27" t="s">
        <v>44</v>
      </c>
      <c r="C27" s="39">
        <f>SUM(C15:C26)</f>
        <v>1550</v>
      </c>
      <c r="D27" s="12"/>
    </row>
    <row r="28" spans="1:13" ht="13" thickBot="1">
      <c r="C28" s="32"/>
      <c r="D28" s="12"/>
      <c r="E28" s="41" t="s">
        <v>34</v>
      </c>
    </row>
    <row r="29" spans="1:13" ht="13" thickBot="1">
      <c r="A29" s="31" t="str">
        <f>+C8</f>
        <v>Line 1215</v>
      </c>
      <c r="B29" s="32" t="s">
        <v>42</v>
      </c>
      <c r="C29" s="33" t="s">
        <v>43</v>
      </c>
      <c r="D29" s="34"/>
      <c r="E29" s="32">
        <f>+E8</f>
        <v>6456914</v>
      </c>
      <c r="F29" s="32">
        <f t="shared" ref="F29:M29" si="6">+F8</f>
        <v>3546305</v>
      </c>
      <c r="G29" s="32">
        <f t="shared" si="6"/>
        <v>995963</v>
      </c>
      <c r="H29" s="32">
        <f t="shared" si="6"/>
        <v>1042456</v>
      </c>
      <c r="I29" s="32">
        <f t="shared" si="6"/>
        <v>28788</v>
      </c>
      <c r="J29" s="32">
        <f t="shared" si="6"/>
        <v>0</v>
      </c>
      <c r="K29" s="32">
        <f t="shared" si="6"/>
        <v>461489</v>
      </c>
      <c r="L29" s="32">
        <f t="shared" si="6"/>
        <v>355017</v>
      </c>
      <c r="M29" s="35">
        <f t="shared" si="6"/>
        <v>26896</v>
      </c>
    </row>
    <row r="30" spans="1:13">
      <c r="A30" s="42" t="s">
        <v>59</v>
      </c>
      <c r="B30" s="14" t="s">
        <v>76</v>
      </c>
      <c r="C30" s="17">
        <v>300</v>
      </c>
      <c r="D30" s="30">
        <f>+C30/$C$36</f>
        <v>0.21428571428571427</v>
      </c>
      <c r="E30" s="5">
        <f t="shared" ref="E30" si="7">SUM(F30:M30)</f>
        <v>1383625</v>
      </c>
      <c r="F30">
        <f>ROUND((+F$29*$D30),0)</f>
        <v>759923</v>
      </c>
      <c r="G30">
        <f t="shared" ref="G30:M34" si="8">ROUND((+G$29*$D30),0)</f>
        <v>213421</v>
      </c>
      <c r="H30">
        <f t="shared" si="8"/>
        <v>223383</v>
      </c>
      <c r="I30">
        <f t="shared" si="8"/>
        <v>6169</v>
      </c>
      <c r="J30">
        <f t="shared" si="8"/>
        <v>0</v>
      </c>
      <c r="K30">
        <f t="shared" si="8"/>
        <v>98891</v>
      </c>
      <c r="L30">
        <f t="shared" si="8"/>
        <v>76075</v>
      </c>
      <c r="M30">
        <f t="shared" si="8"/>
        <v>5763</v>
      </c>
    </row>
    <row r="31" spans="1:13">
      <c r="A31" s="42" t="s">
        <v>60</v>
      </c>
      <c r="B31" s="14" t="s">
        <v>77</v>
      </c>
      <c r="C31" s="17">
        <v>400</v>
      </c>
      <c r="D31" s="30">
        <f t="shared" ref="D31:D34" si="9">+C31/$C$36</f>
        <v>0.2857142857142857</v>
      </c>
      <c r="E31" s="5">
        <f t="shared" ref="E31:E34" si="10">SUM(F31:M31)</f>
        <v>1844833</v>
      </c>
      <c r="F31">
        <f t="shared" ref="F31:F34" si="11">ROUND((+F$29*$D31),0)</f>
        <v>1013230</v>
      </c>
      <c r="G31">
        <f t="shared" si="8"/>
        <v>284561</v>
      </c>
      <c r="H31">
        <f t="shared" si="8"/>
        <v>297845</v>
      </c>
      <c r="I31">
        <f t="shared" si="8"/>
        <v>8225</v>
      </c>
      <c r="J31">
        <f t="shared" si="8"/>
        <v>0</v>
      </c>
      <c r="K31">
        <f t="shared" si="8"/>
        <v>131854</v>
      </c>
      <c r="L31">
        <f t="shared" si="8"/>
        <v>101433</v>
      </c>
      <c r="M31">
        <f t="shared" si="8"/>
        <v>7685</v>
      </c>
    </row>
    <row r="32" spans="1:13">
      <c r="A32" s="42" t="s">
        <v>61</v>
      </c>
      <c r="B32" s="14" t="s">
        <v>78</v>
      </c>
      <c r="C32" s="17">
        <v>200</v>
      </c>
      <c r="D32" s="30">
        <f t="shared" si="9"/>
        <v>0.14285714285714285</v>
      </c>
      <c r="E32" s="5">
        <f t="shared" si="10"/>
        <v>922416</v>
      </c>
      <c r="F32">
        <f t="shared" si="11"/>
        <v>506615</v>
      </c>
      <c r="G32">
        <f t="shared" si="8"/>
        <v>142280</v>
      </c>
      <c r="H32">
        <f t="shared" si="8"/>
        <v>148922</v>
      </c>
      <c r="I32">
        <f t="shared" si="8"/>
        <v>4113</v>
      </c>
      <c r="J32">
        <f t="shared" si="8"/>
        <v>0</v>
      </c>
      <c r="K32">
        <f t="shared" si="8"/>
        <v>65927</v>
      </c>
      <c r="L32">
        <f t="shared" si="8"/>
        <v>50717</v>
      </c>
      <c r="M32">
        <f t="shared" si="8"/>
        <v>3842</v>
      </c>
    </row>
    <row r="33" spans="1:13">
      <c r="A33" s="42" t="s">
        <v>62</v>
      </c>
      <c r="B33" s="14" t="s">
        <v>79</v>
      </c>
      <c r="C33" s="17">
        <v>175</v>
      </c>
      <c r="D33" s="30">
        <f t="shared" si="9"/>
        <v>0.125</v>
      </c>
      <c r="E33" s="5">
        <f t="shared" si="10"/>
        <v>807114</v>
      </c>
      <c r="F33">
        <f t="shared" si="11"/>
        <v>443288</v>
      </c>
      <c r="G33">
        <f t="shared" si="8"/>
        <v>124495</v>
      </c>
      <c r="H33">
        <f t="shared" si="8"/>
        <v>130307</v>
      </c>
      <c r="I33">
        <f t="shared" si="8"/>
        <v>3599</v>
      </c>
      <c r="J33">
        <f t="shared" si="8"/>
        <v>0</v>
      </c>
      <c r="K33">
        <f t="shared" si="8"/>
        <v>57686</v>
      </c>
      <c r="L33">
        <f t="shared" si="8"/>
        <v>44377</v>
      </c>
      <c r="M33">
        <f t="shared" si="8"/>
        <v>3362</v>
      </c>
    </row>
    <row r="34" spans="1:13">
      <c r="A34" s="42" t="s">
        <v>63</v>
      </c>
      <c r="B34" s="14" t="s">
        <v>80</v>
      </c>
      <c r="C34" s="17">
        <v>325</v>
      </c>
      <c r="D34" s="30">
        <f t="shared" si="9"/>
        <v>0.23214285714285715</v>
      </c>
      <c r="E34" s="5">
        <f t="shared" si="10"/>
        <v>1498927</v>
      </c>
      <c r="F34">
        <f t="shared" si="11"/>
        <v>823249</v>
      </c>
      <c r="G34">
        <f t="shared" si="8"/>
        <v>231206</v>
      </c>
      <c r="H34">
        <f t="shared" si="8"/>
        <v>241999</v>
      </c>
      <c r="I34">
        <f t="shared" si="8"/>
        <v>6683</v>
      </c>
      <c r="J34">
        <f t="shared" si="8"/>
        <v>0</v>
      </c>
      <c r="K34">
        <f t="shared" si="8"/>
        <v>107131</v>
      </c>
      <c r="L34">
        <f t="shared" si="8"/>
        <v>82415</v>
      </c>
      <c r="M34">
        <f t="shared" si="8"/>
        <v>6244</v>
      </c>
    </row>
    <row r="35" spans="1:13" ht="13" thickBot="1">
      <c r="C35" s="36"/>
      <c r="D35" s="7"/>
    </row>
    <row r="36" spans="1:13" ht="13" thickBot="1">
      <c r="B36" t="s">
        <v>35</v>
      </c>
      <c r="C36" s="38">
        <f>SUM(C29:C35)</f>
        <v>1400</v>
      </c>
      <c r="D36" s="7"/>
    </row>
    <row r="37" spans="1:13">
      <c r="B37" s="10" t="s">
        <v>45</v>
      </c>
      <c r="C37" s="37">
        <f>+C36+C27</f>
        <v>2950</v>
      </c>
      <c r="D37" s="7"/>
    </row>
    <row r="38" spans="1:13" ht="13" thickBot="1">
      <c r="E38" s="41" t="s">
        <v>36</v>
      </c>
    </row>
    <row r="39" spans="1:13" ht="13" thickBot="1">
      <c r="A39" s="31" t="str">
        <f>+C10</f>
        <v>Line 1216</v>
      </c>
      <c r="B39" s="32" t="s">
        <v>64</v>
      </c>
      <c r="C39" s="32"/>
      <c r="D39" s="32"/>
      <c r="E39" s="32">
        <f>+E10</f>
        <v>4550137</v>
      </c>
      <c r="F39" s="32">
        <f t="shared" ref="F39:M39" si="12">+F10</f>
        <v>2496217</v>
      </c>
      <c r="G39" s="32">
        <f t="shared" si="12"/>
        <v>563919</v>
      </c>
      <c r="H39" s="32">
        <f t="shared" si="12"/>
        <v>834612</v>
      </c>
      <c r="I39" s="32">
        <f t="shared" si="12"/>
        <v>211496</v>
      </c>
      <c r="J39" s="32">
        <f t="shared" si="12"/>
        <v>401863</v>
      </c>
      <c r="K39" s="32">
        <f t="shared" si="12"/>
        <v>41083</v>
      </c>
      <c r="L39" s="32">
        <f t="shared" si="12"/>
        <v>637</v>
      </c>
      <c r="M39" s="35">
        <f t="shared" si="12"/>
        <v>310</v>
      </c>
    </row>
    <row r="40" spans="1:13">
      <c r="A40" s="42" t="str">
        <f>+A16</f>
        <v>P-1</v>
      </c>
      <c r="B40" t="str">
        <f>+B16</f>
        <v>A School</v>
      </c>
      <c r="C40" s="15">
        <v>36</v>
      </c>
      <c r="D40" s="7">
        <f>+C40/$C$56</f>
        <v>8.2568807339449546E-2</v>
      </c>
      <c r="E40" s="5">
        <f t="shared" ref="E40" si="13">SUM(F40:M40)</f>
        <v>325056</v>
      </c>
      <c r="F40">
        <f>ROUND((+F$39*$D40),0)</f>
        <v>206110</v>
      </c>
      <c r="G40">
        <f t="shared" ref="G40:M54" si="14">ROUND((+G$39*$D40),0)</f>
        <v>46562</v>
      </c>
      <c r="H40">
        <f t="shared" si="14"/>
        <v>68913</v>
      </c>
      <c r="K40">
        <f t="shared" si="14"/>
        <v>3392</v>
      </c>
      <c r="L40">
        <f t="shared" si="14"/>
        <v>53</v>
      </c>
      <c r="M40">
        <f t="shared" si="14"/>
        <v>26</v>
      </c>
    </row>
    <row r="41" spans="1:13">
      <c r="A41" s="42" t="str">
        <f t="shared" ref="A41:B49" si="15">+A17</f>
        <v>P-2</v>
      </c>
      <c r="B41" t="str">
        <f t="shared" si="15"/>
        <v>B School</v>
      </c>
      <c r="C41" s="15">
        <v>25</v>
      </c>
      <c r="D41" s="7">
        <f t="shared" ref="D41:D54" si="16">+C41/$C$56</f>
        <v>5.7339449541284407E-2</v>
      </c>
      <c r="E41" s="5">
        <f t="shared" ref="E41:E54" si="17">SUM(F41:M41)</f>
        <v>225734</v>
      </c>
      <c r="F41">
        <f t="shared" ref="F41:F54" si="18">ROUND((+F$39*$D41),0)</f>
        <v>143132</v>
      </c>
      <c r="G41">
        <f t="shared" si="14"/>
        <v>32335</v>
      </c>
      <c r="H41">
        <f t="shared" si="14"/>
        <v>47856</v>
      </c>
      <c r="K41">
        <f t="shared" si="14"/>
        <v>2356</v>
      </c>
      <c r="L41">
        <f t="shared" si="14"/>
        <v>37</v>
      </c>
      <c r="M41">
        <f t="shared" si="14"/>
        <v>18</v>
      </c>
    </row>
    <row r="42" spans="1:13">
      <c r="A42" s="42" t="str">
        <f t="shared" si="15"/>
        <v>P-3</v>
      </c>
      <c r="B42" t="str">
        <f t="shared" si="15"/>
        <v>C School</v>
      </c>
      <c r="C42" s="15">
        <v>19</v>
      </c>
      <c r="D42" s="7">
        <f t="shared" si="16"/>
        <v>4.3577981651376149E-2</v>
      </c>
      <c r="E42" s="5">
        <f t="shared" si="17"/>
        <v>171557</v>
      </c>
      <c r="F42">
        <f t="shared" si="18"/>
        <v>108780</v>
      </c>
      <c r="G42">
        <f t="shared" si="14"/>
        <v>24574</v>
      </c>
      <c r="H42">
        <f t="shared" si="14"/>
        <v>36371</v>
      </c>
      <c r="K42">
        <f t="shared" si="14"/>
        <v>1790</v>
      </c>
      <c r="L42">
        <f t="shared" si="14"/>
        <v>28</v>
      </c>
      <c r="M42">
        <f t="shared" si="14"/>
        <v>14</v>
      </c>
    </row>
    <row r="43" spans="1:13">
      <c r="A43" s="42" t="str">
        <f t="shared" si="15"/>
        <v>P-4</v>
      </c>
      <c r="B43" t="str">
        <f t="shared" si="15"/>
        <v>D School</v>
      </c>
      <c r="C43" s="15">
        <v>22</v>
      </c>
      <c r="D43" s="7">
        <f t="shared" si="16"/>
        <v>5.0458715596330278E-2</v>
      </c>
      <c r="E43" s="5">
        <f t="shared" si="17"/>
        <v>198645</v>
      </c>
      <c r="F43">
        <f t="shared" si="18"/>
        <v>125956</v>
      </c>
      <c r="G43">
        <f t="shared" si="14"/>
        <v>28455</v>
      </c>
      <c r="H43">
        <f t="shared" si="14"/>
        <v>42113</v>
      </c>
      <c r="K43">
        <f t="shared" si="14"/>
        <v>2073</v>
      </c>
      <c r="L43">
        <f t="shared" si="14"/>
        <v>32</v>
      </c>
      <c r="M43">
        <f t="shared" si="14"/>
        <v>16</v>
      </c>
    </row>
    <row r="44" spans="1:13">
      <c r="A44" s="42" t="str">
        <f t="shared" si="15"/>
        <v>P-5</v>
      </c>
      <c r="B44" t="str">
        <f t="shared" si="15"/>
        <v>E School</v>
      </c>
      <c r="C44" s="15">
        <v>18</v>
      </c>
      <c r="D44" s="7">
        <f t="shared" si="16"/>
        <v>4.1284403669724773E-2</v>
      </c>
      <c r="E44" s="5">
        <f t="shared" si="17"/>
        <v>162527</v>
      </c>
      <c r="F44">
        <f t="shared" si="18"/>
        <v>103055</v>
      </c>
      <c r="G44">
        <f t="shared" si="14"/>
        <v>23281</v>
      </c>
      <c r="H44">
        <f t="shared" si="14"/>
        <v>34456</v>
      </c>
      <c r="K44">
        <f t="shared" si="14"/>
        <v>1696</v>
      </c>
      <c r="L44">
        <f t="shared" si="14"/>
        <v>26</v>
      </c>
      <c r="M44">
        <f t="shared" si="14"/>
        <v>13</v>
      </c>
    </row>
    <row r="45" spans="1:13">
      <c r="A45" s="42" t="str">
        <f t="shared" si="15"/>
        <v>P-6</v>
      </c>
      <c r="B45" t="str">
        <f t="shared" si="15"/>
        <v>F School</v>
      </c>
      <c r="C45" s="15">
        <v>35</v>
      </c>
      <c r="D45" s="7">
        <f t="shared" si="16"/>
        <v>8.027522935779817E-2</v>
      </c>
      <c r="E45" s="5">
        <f t="shared" si="17"/>
        <v>316026</v>
      </c>
      <c r="F45">
        <f t="shared" si="18"/>
        <v>200384</v>
      </c>
      <c r="G45">
        <f t="shared" si="14"/>
        <v>45269</v>
      </c>
      <c r="H45">
        <f t="shared" si="14"/>
        <v>66999</v>
      </c>
      <c r="K45">
        <f t="shared" si="14"/>
        <v>3298</v>
      </c>
      <c r="L45">
        <f t="shared" si="14"/>
        <v>51</v>
      </c>
      <c r="M45">
        <f t="shared" si="14"/>
        <v>25</v>
      </c>
    </row>
    <row r="46" spans="1:13">
      <c r="A46" s="42" t="str">
        <f t="shared" si="15"/>
        <v>P-7</v>
      </c>
      <c r="B46" t="str">
        <f t="shared" si="15"/>
        <v>G School</v>
      </c>
      <c r="C46" s="15">
        <v>22</v>
      </c>
      <c r="D46" s="7">
        <f t="shared" si="16"/>
        <v>5.0458715596330278E-2</v>
      </c>
      <c r="E46" s="5">
        <f t="shared" si="17"/>
        <v>198645</v>
      </c>
      <c r="F46">
        <f t="shared" si="18"/>
        <v>125956</v>
      </c>
      <c r="G46">
        <f t="shared" si="14"/>
        <v>28455</v>
      </c>
      <c r="H46">
        <f t="shared" si="14"/>
        <v>42113</v>
      </c>
      <c r="K46">
        <f t="shared" si="14"/>
        <v>2073</v>
      </c>
      <c r="L46">
        <f t="shared" si="14"/>
        <v>32</v>
      </c>
      <c r="M46">
        <f t="shared" si="14"/>
        <v>16</v>
      </c>
    </row>
    <row r="47" spans="1:13">
      <c r="A47" s="42" t="str">
        <f t="shared" si="15"/>
        <v>P-8</v>
      </c>
      <c r="B47" t="str">
        <f t="shared" si="15"/>
        <v>H School</v>
      </c>
      <c r="C47" s="15">
        <v>9</v>
      </c>
      <c r="D47" s="7">
        <f t="shared" si="16"/>
        <v>2.0642201834862386E-2</v>
      </c>
      <c r="E47" s="5">
        <f t="shared" si="17"/>
        <v>81263</v>
      </c>
      <c r="F47">
        <f t="shared" si="18"/>
        <v>51527</v>
      </c>
      <c r="G47">
        <f t="shared" si="14"/>
        <v>11641</v>
      </c>
      <c r="H47">
        <f t="shared" si="14"/>
        <v>17228</v>
      </c>
      <c r="K47">
        <f t="shared" si="14"/>
        <v>848</v>
      </c>
      <c r="L47">
        <f t="shared" si="14"/>
        <v>13</v>
      </c>
      <c r="M47">
        <f t="shared" si="14"/>
        <v>6</v>
      </c>
    </row>
    <row r="48" spans="1:13">
      <c r="A48" s="42" t="str">
        <f t="shared" si="15"/>
        <v>P-9</v>
      </c>
      <c r="B48" t="str">
        <f t="shared" si="15"/>
        <v>I School</v>
      </c>
      <c r="C48" s="15">
        <v>29</v>
      </c>
      <c r="D48" s="7">
        <f t="shared" si="16"/>
        <v>6.6513761467889912E-2</v>
      </c>
      <c r="E48" s="5">
        <f t="shared" si="17"/>
        <v>261850</v>
      </c>
      <c r="F48">
        <f t="shared" si="18"/>
        <v>166033</v>
      </c>
      <c r="G48">
        <f t="shared" si="14"/>
        <v>37508</v>
      </c>
      <c r="H48">
        <f t="shared" si="14"/>
        <v>55513</v>
      </c>
      <c r="K48">
        <f t="shared" si="14"/>
        <v>2733</v>
      </c>
      <c r="L48">
        <f t="shared" si="14"/>
        <v>42</v>
      </c>
      <c r="M48">
        <f t="shared" si="14"/>
        <v>21</v>
      </c>
    </row>
    <row r="49" spans="1:13">
      <c r="A49" s="42" t="str">
        <f t="shared" si="15"/>
        <v>P-10</v>
      </c>
      <c r="B49" t="str">
        <f t="shared" si="15"/>
        <v>J School</v>
      </c>
      <c r="C49" s="15">
        <v>5</v>
      </c>
      <c r="D49" s="7">
        <f t="shared" si="16"/>
        <v>1.1467889908256881E-2</v>
      </c>
      <c r="E49" s="5">
        <f t="shared" si="17"/>
        <v>45146</v>
      </c>
      <c r="F49">
        <f t="shared" si="18"/>
        <v>28626</v>
      </c>
      <c r="G49">
        <f t="shared" si="14"/>
        <v>6467</v>
      </c>
      <c r="H49">
        <f t="shared" si="14"/>
        <v>9571</v>
      </c>
      <c r="K49">
        <f t="shared" si="14"/>
        <v>471</v>
      </c>
      <c r="L49">
        <f t="shared" si="14"/>
        <v>7</v>
      </c>
      <c r="M49">
        <f t="shared" si="14"/>
        <v>4</v>
      </c>
    </row>
    <row r="50" spans="1:13">
      <c r="A50" s="42" t="str">
        <f>+A30</f>
        <v>S-1</v>
      </c>
      <c r="B50" t="str">
        <f>+B30</f>
        <v>HS 1 School</v>
      </c>
      <c r="C50" s="15">
        <v>55</v>
      </c>
      <c r="D50" s="7">
        <f t="shared" si="16"/>
        <v>0.12614678899082568</v>
      </c>
      <c r="E50" s="5">
        <f t="shared" si="17"/>
        <v>496612</v>
      </c>
      <c r="F50">
        <f t="shared" si="18"/>
        <v>314890</v>
      </c>
      <c r="G50">
        <f t="shared" si="14"/>
        <v>71137</v>
      </c>
      <c r="H50">
        <f t="shared" si="14"/>
        <v>105284</v>
      </c>
      <c r="K50">
        <f t="shared" si="14"/>
        <v>5182</v>
      </c>
      <c r="L50">
        <f t="shared" si="14"/>
        <v>80</v>
      </c>
      <c r="M50">
        <f t="shared" si="14"/>
        <v>39</v>
      </c>
    </row>
    <row r="51" spans="1:13">
      <c r="A51" s="42" t="str">
        <f t="shared" ref="A51:B54" si="19">+A31</f>
        <v>S-2</v>
      </c>
      <c r="B51" t="str">
        <f t="shared" si="19"/>
        <v>HS 2 School</v>
      </c>
      <c r="C51" s="15">
        <v>66</v>
      </c>
      <c r="D51" s="7">
        <f t="shared" si="16"/>
        <v>0.15137614678899083</v>
      </c>
      <c r="E51" s="5">
        <f t="shared" si="17"/>
        <v>595934</v>
      </c>
      <c r="F51">
        <f t="shared" si="18"/>
        <v>377868</v>
      </c>
      <c r="G51">
        <f t="shared" si="14"/>
        <v>85364</v>
      </c>
      <c r="H51">
        <f t="shared" si="14"/>
        <v>126340</v>
      </c>
      <c r="K51">
        <f t="shared" si="14"/>
        <v>6219</v>
      </c>
      <c r="L51">
        <f t="shared" si="14"/>
        <v>96</v>
      </c>
      <c r="M51">
        <f t="shared" si="14"/>
        <v>47</v>
      </c>
    </row>
    <row r="52" spans="1:13">
      <c r="A52" s="42" t="str">
        <f t="shared" si="19"/>
        <v>S-3</v>
      </c>
      <c r="B52" t="str">
        <f t="shared" si="19"/>
        <v>HS 3 School</v>
      </c>
      <c r="C52" s="15">
        <v>33</v>
      </c>
      <c r="D52" s="7">
        <f t="shared" si="16"/>
        <v>7.5688073394495417E-2</v>
      </c>
      <c r="E52" s="5">
        <f t="shared" si="17"/>
        <v>297966</v>
      </c>
      <c r="F52">
        <f t="shared" si="18"/>
        <v>188934</v>
      </c>
      <c r="G52">
        <f t="shared" si="14"/>
        <v>42682</v>
      </c>
      <c r="H52">
        <f t="shared" si="14"/>
        <v>63170</v>
      </c>
      <c r="K52">
        <f t="shared" si="14"/>
        <v>3109</v>
      </c>
      <c r="L52">
        <f t="shared" si="14"/>
        <v>48</v>
      </c>
      <c r="M52">
        <f t="shared" si="14"/>
        <v>23</v>
      </c>
    </row>
    <row r="53" spans="1:13">
      <c r="A53" s="42" t="str">
        <f t="shared" si="19"/>
        <v>S-4</v>
      </c>
      <c r="B53" t="str">
        <f t="shared" si="19"/>
        <v>HS 4 School</v>
      </c>
      <c r="C53" s="15">
        <v>22</v>
      </c>
      <c r="D53" s="7">
        <f t="shared" si="16"/>
        <v>5.0458715596330278E-2</v>
      </c>
      <c r="E53" s="5">
        <f t="shared" si="17"/>
        <v>198645</v>
      </c>
      <c r="F53">
        <f t="shared" si="18"/>
        <v>125956</v>
      </c>
      <c r="G53">
        <f t="shared" si="14"/>
        <v>28455</v>
      </c>
      <c r="H53">
        <f t="shared" si="14"/>
        <v>42113</v>
      </c>
      <c r="K53">
        <f t="shared" si="14"/>
        <v>2073</v>
      </c>
      <c r="L53">
        <f t="shared" si="14"/>
        <v>32</v>
      </c>
      <c r="M53">
        <f t="shared" si="14"/>
        <v>16</v>
      </c>
    </row>
    <row r="54" spans="1:13">
      <c r="A54" s="42" t="str">
        <f t="shared" si="19"/>
        <v>S-5</v>
      </c>
      <c r="B54" t="str">
        <f t="shared" si="19"/>
        <v>HS 5 School</v>
      </c>
      <c r="C54" s="15">
        <v>40</v>
      </c>
      <c r="D54" s="7">
        <f t="shared" si="16"/>
        <v>9.1743119266055051E-2</v>
      </c>
      <c r="E54" s="5">
        <f t="shared" si="17"/>
        <v>361172</v>
      </c>
      <c r="F54">
        <f t="shared" si="18"/>
        <v>229011</v>
      </c>
      <c r="G54">
        <f t="shared" si="14"/>
        <v>51736</v>
      </c>
      <c r="H54">
        <f t="shared" si="14"/>
        <v>76570</v>
      </c>
      <c r="K54">
        <f t="shared" si="14"/>
        <v>3769</v>
      </c>
      <c r="L54">
        <f t="shared" si="14"/>
        <v>58</v>
      </c>
      <c r="M54">
        <f t="shared" si="14"/>
        <v>28</v>
      </c>
    </row>
    <row r="55" spans="1:13">
      <c r="B55" s="36" t="s">
        <v>65</v>
      </c>
      <c r="C55" s="36"/>
      <c r="D55" s="7"/>
      <c r="I55">
        <f>+I39</f>
        <v>211496</v>
      </c>
      <c r="J55">
        <f>+J39</f>
        <v>401863</v>
      </c>
    </row>
    <row r="56" spans="1:13">
      <c r="B56" s="10" t="s">
        <v>1</v>
      </c>
      <c r="C56" s="11">
        <f>SUM(C40:C55)</f>
        <v>436</v>
      </c>
      <c r="D56" s="16">
        <f>SUM(D40:D55)</f>
        <v>1</v>
      </c>
      <c r="E56">
        <f>SUM(E40:E55)</f>
        <v>3936778</v>
      </c>
      <c r="F56">
        <f t="shared" ref="F56:H56" si="20">SUM(F40:F55)</f>
        <v>2496218</v>
      </c>
      <c r="G56">
        <f t="shared" si="20"/>
        <v>563921</v>
      </c>
      <c r="H56">
        <f t="shared" si="20"/>
        <v>834610</v>
      </c>
      <c r="K56">
        <f t="shared" ref="K56" si="21">SUM(K40:K55)</f>
        <v>41082</v>
      </c>
      <c r="L56">
        <f t="shared" ref="L56" si="22">SUM(L40:L55)</f>
        <v>635</v>
      </c>
      <c r="M56">
        <f t="shared" ref="M56" si="23">SUM(M40:M55)</f>
        <v>312</v>
      </c>
    </row>
    <row r="57" spans="1:13" ht="13" thickBot="1">
      <c r="M57" s="9"/>
    </row>
    <row r="58" spans="1:13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9"/>
    </row>
    <row r="59" spans="1:13">
      <c r="B59" s="22" t="s">
        <v>38</v>
      </c>
      <c r="C59" s="9"/>
      <c r="D59" s="9"/>
      <c r="E59" s="9"/>
      <c r="F59" s="9"/>
      <c r="G59" s="9"/>
      <c r="H59" s="9"/>
      <c r="I59" s="9"/>
      <c r="J59" s="9"/>
      <c r="K59" s="9"/>
      <c r="L59" s="23"/>
      <c r="M59" s="9"/>
    </row>
    <row r="60" spans="1:13" s="18" customFormat="1">
      <c r="B60" s="24"/>
      <c r="C60" s="25"/>
      <c r="D60" s="25"/>
      <c r="E60" s="25" t="str">
        <f>+E3</f>
        <v>Total</v>
      </c>
      <c r="F60" s="25" t="str">
        <f t="shared" ref="F60:I60" si="24">+F3</f>
        <v>Salaries</v>
      </c>
      <c r="G60" s="25" t="str">
        <f t="shared" si="24"/>
        <v>Employee</v>
      </c>
      <c r="H60" s="25" t="str">
        <f t="shared" si="24"/>
        <v>Purchased</v>
      </c>
      <c r="I60" s="25" t="str">
        <f t="shared" si="24"/>
        <v>Tuition</v>
      </c>
      <c r="J60" s="25" t="s">
        <v>6</v>
      </c>
      <c r="K60" s="25" t="s">
        <v>7</v>
      </c>
      <c r="L60" s="26" t="s">
        <v>8</v>
      </c>
      <c r="M60" s="25"/>
    </row>
    <row r="61" spans="1:13" s="18" customFormat="1">
      <c r="B61" s="24"/>
      <c r="C61" s="25"/>
      <c r="D61" s="25"/>
      <c r="E61" s="25"/>
      <c r="F61" s="25"/>
      <c r="G61" s="25" t="str">
        <f t="shared" ref="G61:H61" si="25">+G4</f>
        <v>Benefits</v>
      </c>
      <c r="H61" s="25" t="str">
        <f t="shared" si="25"/>
        <v>Services</v>
      </c>
      <c r="I61" s="25"/>
      <c r="J61" s="25"/>
      <c r="K61" s="25"/>
      <c r="L61" s="26"/>
      <c r="M61" s="25"/>
    </row>
    <row r="62" spans="1:13" s="18" customFormat="1">
      <c r="A62" s="42" t="str">
        <f>+A40</f>
        <v>P-1</v>
      </c>
      <c r="B62" s="55" t="str">
        <f>+B16</f>
        <v>A School</v>
      </c>
      <c r="C62" s="55"/>
      <c r="D62" s="55"/>
      <c r="E62" s="50">
        <f>SUM(F62:L62)</f>
        <v>2290991</v>
      </c>
      <c r="F62" s="50">
        <f>+F16+F40</f>
        <v>1324199</v>
      </c>
      <c r="G62" s="50">
        <f t="shared" ref="G62:H62" si="26">+G16+G40</f>
        <v>379283</v>
      </c>
      <c r="H62" s="50">
        <f t="shared" si="26"/>
        <v>381873</v>
      </c>
      <c r="I62" s="50">
        <f>+I16+J16+I40+J40</f>
        <v>0</v>
      </c>
      <c r="J62" s="50">
        <f>+K16+K40</f>
        <v>142538</v>
      </c>
      <c r="K62" s="50">
        <f>+L16+L40</f>
        <v>57435</v>
      </c>
      <c r="L62" s="50">
        <f>+M16+M40</f>
        <v>5663</v>
      </c>
      <c r="M62" s="25"/>
    </row>
    <row r="63" spans="1:13" s="18" customFormat="1">
      <c r="A63" s="42" t="str">
        <f t="shared" ref="A63:A76" si="27">+A41</f>
        <v>P-2</v>
      </c>
      <c r="B63" s="55" t="str">
        <f t="shared" ref="B63:B71" si="28">+B17</f>
        <v>B School</v>
      </c>
      <c r="C63" s="55"/>
      <c r="D63" s="55"/>
      <c r="E63" s="50">
        <f t="shared" ref="E63:E72" si="29">SUM(F63:L63)</f>
        <v>1044874</v>
      </c>
      <c r="F63" s="50">
        <f t="shared" ref="F63:H71" si="30">+F17+F41</f>
        <v>609002</v>
      </c>
      <c r="G63" s="50">
        <f t="shared" si="30"/>
        <v>170969</v>
      </c>
      <c r="H63" s="50">
        <f t="shared" si="30"/>
        <v>178256</v>
      </c>
      <c r="I63" s="50">
        <f t="shared" ref="I63:I71" si="31">+I17+J17+I41+J41</f>
        <v>0</v>
      </c>
      <c r="J63" s="50">
        <f t="shared" ref="J63:J71" si="32">+K17+K41</f>
        <v>60334</v>
      </c>
      <c r="K63" s="50">
        <f t="shared" ref="K63:L63" si="33">+L17+L41</f>
        <v>23946</v>
      </c>
      <c r="L63" s="50">
        <f t="shared" si="33"/>
        <v>2367</v>
      </c>
      <c r="M63" s="25"/>
    </row>
    <row r="64" spans="1:13" s="18" customFormat="1">
      <c r="A64" s="42" t="str">
        <f t="shared" si="27"/>
        <v>P-3</v>
      </c>
      <c r="B64" s="55" t="str">
        <f t="shared" si="28"/>
        <v>C School</v>
      </c>
      <c r="C64" s="55"/>
      <c r="D64" s="55"/>
      <c r="E64" s="50">
        <f t="shared" si="29"/>
        <v>1383884</v>
      </c>
      <c r="F64" s="50">
        <f t="shared" si="30"/>
        <v>798268</v>
      </c>
      <c r="G64" s="50">
        <f t="shared" si="30"/>
        <v>229752</v>
      </c>
      <c r="H64" s="50">
        <f t="shared" si="30"/>
        <v>229363</v>
      </c>
      <c r="I64" s="50">
        <f t="shared" si="31"/>
        <v>0</v>
      </c>
      <c r="J64" s="50">
        <f t="shared" si="32"/>
        <v>87597</v>
      </c>
      <c r="K64" s="50">
        <f t="shared" ref="K64:L64" si="34">+L18+L42</f>
        <v>35414</v>
      </c>
      <c r="L64" s="50">
        <f t="shared" si="34"/>
        <v>3490</v>
      </c>
      <c r="M64" s="25"/>
    </row>
    <row r="65" spans="1:13" s="18" customFormat="1">
      <c r="A65" s="42" t="str">
        <f t="shared" si="27"/>
        <v>P-4</v>
      </c>
      <c r="B65" s="55" t="str">
        <f t="shared" si="28"/>
        <v>D School</v>
      </c>
      <c r="C65" s="55"/>
      <c r="D65" s="55"/>
      <c r="E65" s="50">
        <f t="shared" si="29"/>
        <v>1836924</v>
      </c>
      <c r="F65" s="50">
        <f t="shared" si="30"/>
        <v>1057696</v>
      </c>
      <c r="G65" s="50">
        <f t="shared" si="30"/>
        <v>305723</v>
      </c>
      <c r="H65" s="50">
        <f t="shared" si="30"/>
        <v>302913</v>
      </c>
      <c r="I65" s="50">
        <f t="shared" si="31"/>
        <v>0</v>
      </c>
      <c r="J65" s="50">
        <f t="shared" si="32"/>
        <v>118028</v>
      </c>
      <c r="K65" s="50">
        <f t="shared" ref="K65:L65" si="35">+L19+L43</f>
        <v>47850</v>
      </c>
      <c r="L65" s="50">
        <f t="shared" si="35"/>
        <v>4714</v>
      </c>
      <c r="M65" s="25"/>
    </row>
    <row r="66" spans="1:13" s="18" customFormat="1">
      <c r="A66" s="42" t="str">
        <f t="shared" si="27"/>
        <v>P-5</v>
      </c>
      <c r="B66" s="55" t="str">
        <f t="shared" si="28"/>
        <v>E School</v>
      </c>
      <c r="C66" s="55"/>
      <c r="D66" s="55"/>
      <c r="E66" s="50">
        <f t="shared" si="29"/>
        <v>1473150</v>
      </c>
      <c r="F66" s="50">
        <f t="shared" si="30"/>
        <v>848447</v>
      </c>
      <c r="G66" s="50">
        <f t="shared" si="30"/>
        <v>245095</v>
      </c>
      <c r="H66" s="50">
        <f t="shared" si="30"/>
        <v>243096</v>
      </c>
      <c r="I66" s="50">
        <f t="shared" si="31"/>
        <v>0</v>
      </c>
      <c r="J66" s="50">
        <f t="shared" si="32"/>
        <v>94460</v>
      </c>
      <c r="K66" s="50">
        <f t="shared" ref="K66:L66" si="36">+L20+L44</f>
        <v>38281</v>
      </c>
      <c r="L66" s="50">
        <f t="shared" si="36"/>
        <v>3771</v>
      </c>
      <c r="M66" s="25"/>
    </row>
    <row r="67" spans="1:13" s="18" customFormat="1">
      <c r="A67" s="42" t="str">
        <f t="shared" si="27"/>
        <v>P-6</v>
      </c>
      <c r="B67" s="55" t="str">
        <f t="shared" si="28"/>
        <v>F School</v>
      </c>
      <c r="C67" s="55"/>
      <c r="D67" s="55"/>
      <c r="E67" s="50">
        <f t="shared" si="29"/>
        <v>971337</v>
      </c>
      <c r="F67" s="50">
        <f t="shared" si="30"/>
        <v>573080</v>
      </c>
      <c r="G67" s="50">
        <f t="shared" si="30"/>
        <v>156176</v>
      </c>
      <c r="H67" s="50">
        <f t="shared" si="30"/>
        <v>171319</v>
      </c>
      <c r="I67" s="50">
        <f t="shared" si="31"/>
        <v>0</v>
      </c>
      <c r="J67" s="50">
        <f t="shared" si="32"/>
        <v>49680</v>
      </c>
      <c r="K67" s="50">
        <f t="shared" ref="K67:L67" si="37">+L21+L45</f>
        <v>19178</v>
      </c>
      <c r="L67" s="50">
        <f t="shared" si="37"/>
        <v>1904</v>
      </c>
      <c r="M67" s="25"/>
    </row>
    <row r="68" spans="1:13" s="18" customFormat="1">
      <c r="A68" s="42" t="str">
        <f t="shared" si="27"/>
        <v>P-7</v>
      </c>
      <c r="B68" s="55" t="str">
        <f t="shared" si="28"/>
        <v>G School</v>
      </c>
      <c r="C68" s="55"/>
      <c r="D68" s="55"/>
      <c r="E68" s="50">
        <f t="shared" si="29"/>
        <v>690129</v>
      </c>
      <c r="F68" s="50">
        <f t="shared" si="30"/>
        <v>405478</v>
      </c>
      <c r="G68" s="50">
        <f t="shared" si="30"/>
        <v>111635</v>
      </c>
      <c r="H68" s="50">
        <f t="shared" si="30"/>
        <v>120353</v>
      </c>
      <c r="I68" s="50">
        <f t="shared" si="31"/>
        <v>0</v>
      </c>
      <c r="J68" s="50">
        <f t="shared" si="32"/>
        <v>36860</v>
      </c>
      <c r="K68" s="50">
        <f t="shared" ref="K68:L68" si="38">+L22+L46</f>
        <v>14378</v>
      </c>
      <c r="L68" s="50">
        <f t="shared" si="38"/>
        <v>1425</v>
      </c>
      <c r="M68" s="25"/>
    </row>
    <row r="69" spans="1:13" s="18" customFormat="1">
      <c r="A69" s="42" t="str">
        <f t="shared" si="27"/>
        <v>P-8</v>
      </c>
      <c r="B69" s="55" t="str">
        <f t="shared" si="28"/>
        <v>H School</v>
      </c>
      <c r="C69" s="55"/>
      <c r="D69" s="55"/>
      <c r="E69" s="50">
        <f t="shared" si="29"/>
        <v>657937</v>
      </c>
      <c r="F69" s="50">
        <f t="shared" si="30"/>
        <v>379500</v>
      </c>
      <c r="G69" s="50">
        <f t="shared" si="30"/>
        <v>109239</v>
      </c>
      <c r="H69" s="50">
        <f t="shared" si="30"/>
        <v>109029</v>
      </c>
      <c r="I69" s="50">
        <f t="shared" si="31"/>
        <v>0</v>
      </c>
      <c r="J69" s="50">
        <f t="shared" si="32"/>
        <v>41664</v>
      </c>
      <c r="K69" s="50">
        <f t="shared" ref="K69:L69" si="39">+L23+L47</f>
        <v>16845</v>
      </c>
      <c r="L69" s="50">
        <f t="shared" si="39"/>
        <v>1660</v>
      </c>
      <c r="M69" s="25"/>
    </row>
    <row r="70" spans="1:13" s="18" customFormat="1">
      <c r="A70" s="42" t="str">
        <f t="shared" si="27"/>
        <v>P-9</v>
      </c>
      <c r="B70" s="55" t="str">
        <f t="shared" si="28"/>
        <v>I School</v>
      </c>
      <c r="C70" s="55"/>
      <c r="D70" s="55"/>
      <c r="E70" s="50">
        <f t="shared" si="29"/>
        <v>864737</v>
      </c>
      <c r="F70" s="50">
        <f t="shared" si="30"/>
        <v>508913</v>
      </c>
      <c r="G70" s="50">
        <f t="shared" si="30"/>
        <v>139543</v>
      </c>
      <c r="H70" s="50">
        <f t="shared" si="30"/>
        <v>151487</v>
      </c>
      <c r="I70" s="50">
        <f t="shared" si="31"/>
        <v>0</v>
      </c>
      <c r="J70" s="50">
        <f t="shared" si="32"/>
        <v>45405</v>
      </c>
      <c r="K70" s="50">
        <f t="shared" ref="K70:L70" si="40">+L24+L48</f>
        <v>17639</v>
      </c>
      <c r="L70" s="50">
        <f t="shared" si="40"/>
        <v>1750</v>
      </c>
      <c r="M70" s="25"/>
    </row>
    <row r="71" spans="1:13" s="18" customFormat="1">
      <c r="A71" s="42" t="str">
        <f t="shared" si="27"/>
        <v>P-10</v>
      </c>
      <c r="B71" s="55" t="str">
        <f t="shared" si="28"/>
        <v>J School</v>
      </c>
      <c r="C71" s="55"/>
      <c r="D71" s="55"/>
      <c r="E71" s="50">
        <f t="shared" si="29"/>
        <v>929818</v>
      </c>
      <c r="F71" s="50">
        <f t="shared" si="30"/>
        <v>531766</v>
      </c>
      <c r="G71" s="50">
        <f t="shared" si="30"/>
        <v>156192</v>
      </c>
      <c r="H71" s="50">
        <f t="shared" si="30"/>
        <v>150403</v>
      </c>
      <c r="I71" s="50">
        <f t="shared" si="31"/>
        <v>0</v>
      </c>
      <c r="J71" s="50">
        <f t="shared" si="32"/>
        <v>63087</v>
      </c>
      <c r="K71" s="50">
        <f t="shared" ref="K71:L71" si="41">+L25+L49</f>
        <v>25829</v>
      </c>
      <c r="L71" s="50">
        <f t="shared" si="41"/>
        <v>2541</v>
      </c>
      <c r="M71" s="25"/>
    </row>
    <row r="72" spans="1:13" s="18" customFormat="1">
      <c r="A72" s="42" t="str">
        <f t="shared" si="27"/>
        <v>S-1</v>
      </c>
      <c r="B72" s="55" t="str">
        <f>+B30</f>
        <v>HS 1 School</v>
      </c>
      <c r="C72" s="55"/>
      <c r="D72" s="55"/>
      <c r="E72" s="50">
        <f t="shared" si="29"/>
        <v>1880237</v>
      </c>
      <c r="F72" s="50">
        <f>+F30+F50</f>
        <v>1074813</v>
      </c>
      <c r="G72" s="50">
        <f t="shared" ref="G72:H72" si="42">+G30+G50</f>
        <v>284558</v>
      </c>
      <c r="H72" s="50">
        <f t="shared" si="42"/>
        <v>328667</v>
      </c>
      <c r="I72" s="50">
        <f>+I30+J30+I50+J50</f>
        <v>6169</v>
      </c>
      <c r="J72" s="50">
        <f>+K30+K50</f>
        <v>104073</v>
      </c>
      <c r="K72" s="50">
        <f>+L30+L50</f>
        <v>76155</v>
      </c>
      <c r="L72" s="50">
        <f>+M30+M50</f>
        <v>5802</v>
      </c>
      <c r="M72" s="25"/>
    </row>
    <row r="73" spans="1:13" s="18" customFormat="1">
      <c r="A73" s="42" t="str">
        <f t="shared" si="27"/>
        <v>S-2</v>
      </c>
      <c r="B73" s="55" t="str">
        <f t="shared" ref="B73:B76" si="43">+B31</f>
        <v>HS 2 School</v>
      </c>
      <c r="C73" s="55"/>
      <c r="D73" s="55"/>
      <c r="E73" s="50">
        <f t="shared" ref="E73:E77" si="44">SUM(F73:L73)</f>
        <v>2440767</v>
      </c>
      <c r="F73" s="50">
        <f t="shared" ref="F73:H73" si="45">+F31+F51</f>
        <v>1391098</v>
      </c>
      <c r="G73" s="50">
        <f t="shared" si="45"/>
        <v>369925</v>
      </c>
      <c r="H73" s="50">
        <f t="shared" si="45"/>
        <v>424185</v>
      </c>
      <c r="I73" s="50">
        <f t="shared" ref="I73:I76" si="46">+I31+J31+I51+J51</f>
        <v>8225</v>
      </c>
      <c r="J73" s="50">
        <f t="shared" ref="J73:J76" si="47">+K31+K51</f>
        <v>138073</v>
      </c>
      <c r="K73" s="50">
        <f t="shared" ref="K73:L73" si="48">+L31+L51</f>
        <v>101529</v>
      </c>
      <c r="L73" s="50">
        <f t="shared" si="48"/>
        <v>7732</v>
      </c>
      <c r="M73" s="25"/>
    </row>
    <row r="74" spans="1:13" s="18" customFormat="1">
      <c r="A74" s="42" t="str">
        <f t="shared" si="27"/>
        <v>S-3</v>
      </c>
      <c r="B74" s="55" t="str">
        <f t="shared" si="43"/>
        <v>HS 3 School</v>
      </c>
      <c r="C74" s="55"/>
      <c r="D74" s="55"/>
      <c r="E74" s="50">
        <f t="shared" si="44"/>
        <v>1220382</v>
      </c>
      <c r="F74" s="50">
        <f t="shared" ref="F74:H74" si="49">+F32+F52</f>
        <v>695549</v>
      </c>
      <c r="G74" s="50">
        <f t="shared" si="49"/>
        <v>184962</v>
      </c>
      <c r="H74" s="50">
        <f t="shared" si="49"/>
        <v>212092</v>
      </c>
      <c r="I74" s="50">
        <f t="shared" si="46"/>
        <v>4113</v>
      </c>
      <c r="J74" s="50">
        <f t="shared" si="47"/>
        <v>69036</v>
      </c>
      <c r="K74" s="50">
        <f t="shared" ref="K74:L74" si="50">+L32+L52</f>
        <v>50765</v>
      </c>
      <c r="L74" s="50">
        <f t="shared" si="50"/>
        <v>3865</v>
      </c>
      <c r="M74" s="25"/>
    </row>
    <row r="75" spans="1:13" s="18" customFormat="1">
      <c r="A75" s="42" t="str">
        <f t="shared" si="27"/>
        <v>S-4</v>
      </c>
      <c r="B75" s="55" t="str">
        <f t="shared" si="43"/>
        <v>HS 4 School</v>
      </c>
      <c r="C75" s="55"/>
      <c r="D75" s="55"/>
      <c r="E75" s="50">
        <f t="shared" si="44"/>
        <v>1005759</v>
      </c>
      <c r="F75" s="50">
        <f t="shared" ref="F75:H75" si="51">+F33+F53</f>
        <v>569244</v>
      </c>
      <c r="G75" s="50">
        <f t="shared" si="51"/>
        <v>152950</v>
      </c>
      <c r="H75" s="50">
        <f t="shared" si="51"/>
        <v>172420</v>
      </c>
      <c r="I75" s="50">
        <f t="shared" si="46"/>
        <v>3599</v>
      </c>
      <c r="J75" s="50">
        <f t="shared" si="47"/>
        <v>59759</v>
      </c>
      <c r="K75" s="50">
        <f t="shared" ref="K75:L75" si="52">+L33+L53</f>
        <v>44409</v>
      </c>
      <c r="L75" s="50">
        <f t="shared" si="52"/>
        <v>3378</v>
      </c>
      <c r="M75" s="25"/>
    </row>
    <row r="76" spans="1:13" s="18" customFormat="1">
      <c r="A76" s="42" t="str">
        <f t="shared" si="27"/>
        <v>S-5</v>
      </c>
      <c r="B76" s="55" t="str">
        <f t="shared" si="43"/>
        <v>HS 5 School</v>
      </c>
      <c r="C76" s="55"/>
      <c r="D76" s="55"/>
      <c r="E76" s="50">
        <f t="shared" si="44"/>
        <v>1860099</v>
      </c>
      <c r="F76" s="50">
        <f t="shared" ref="F76:H76" si="53">+F34+F54</f>
        <v>1052260</v>
      </c>
      <c r="G76" s="50">
        <f t="shared" si="53"/>
        <v>282942</v>
      </c>
      <c r="H76" s="50">
        <f t="shared" si="53"/>
        <v>318569</v>
      </c>
      <c r="I76" s="50">
        <f t="shared" si="46"/>
        <v>6683</v>
      </c>
      <c r="J76" s="50">
        <f t="shared" si="47"/>
        <v>110900</v>
      </c>
      <c r="K76" s="50">
        <f t="shared" ref="K76:L76" si="54">+L34+L54</f>
        <v>82473</v>
      </c>
      <c r="L76" s="50">
        <f t="shared" si="54"/>
        <v>6272</v>
      </c>
      <c r="M76" s="25"/>
    </row>
    <row r="77" spans="1:13">
      <c r="B77" s="51" t="s">
        <v>65</v>
      </c>
      <c r="C77" s="51"/>
      <c r="D77" s="51"/>
      <c r="E77" s="50">
        <f t="shared" si="44"/>
        <v>613359</v>
      </c>
      <c r="F77" s="50"/>
      <c r="G77" s="50"/>
      <c r="H77" s="50"/>
      <c r="I77" s="50">
        <f>+I55+J55</f>
        <v>613359</v>
      </c>
      <c r="J77" s="50"/>
      <c r="K77" s="50"/>
      <c r="L77" s="50"/>
      <c r="M77" s="9"/>
    </row>
    <row r="78" spans="1:13">
      <c r="M78" s="9"/>
    </row>
    <row r="79" spans="1:13">
      <c r="B79" t="s">
        <v>41</v>
      </c>
      <c r="E79">
        <f>SUM(E62:E77)</f>
        <v>21164384</v>
      </c>
      <c r="F79">
        <f t="shared" ref="F79:L79" si="55">SUM(F62:F77)</f>
        <v>11819313</v>
      </c>
      <c r="G79">
        <f t="shared" si="55"/>
        <v>3278944</v>
      </c>
      <c r="H79">
        <f t="shared" si="55"/>
        <v>3494025</v>
      </c>
      <c r="I79">
        <f t="shared" si="55"/>
        <v>642148</v>
      </c>
      <c r="J79">
        <f t="shared" si="55"/>
        <v>1221494</v>
      </c>
      <c r="K79">
        <f t="shared" si="55"/>
        <v>652126</v>
      </c>
      <c r="L79">
        <f t="shared" si="55"/>
        <v>56334</v>
      </c>
      <c r="M79" s="9"/>
    </row>
    <row r="80" spans="1:13">
      <c r="B80" t="s">
        <v>29</v>
      </c>
      <c r="E80">
        <f>+E11-E79</f>
        <v>-1</v>
      </c>
      <c r="F80">
        <f>+F79-F11</f>
        <v>0</v>
      </c>
      <c r="G80">
        <f>+G79-G11</f>
        <v>2</v>
      </c>
      <c r="H80">
        <f>+H79-H11</f>
        <v>-1</v>
      </c>
      <c r="I80">
        <f>+I79-I11-J11</f>
        <v>1</v>
      </c>
      <c r="J80">
        <f>+J79-K11</f>
        <v>-1</v>
      </c>
      <c r="K80">
        <f>+K79-L11</f>
        <v>-2</v>
      </c>
      <c r="L80">
        <f>+L79-M11</f>
        <v>2</v>
      </c>
      <c r="M80" s="9"/>
    </row>
    <row r="81" spans="13:13">
      <c r="M81" s="9"/>
    </row>
    <row r="82" spans="13:13">
      <c r="M82" s="9"/>
    </row>
  </sheetData>
  <mergeCells count="16">
    <mergeCell ref="B73:D73"/>
    <mergeCell ref="B74:D74"/>
    <mergeCell ref="B75:D75"/>
    <mergeCell ref="B76:D76"/>
    <mergeCell ref="B67:D67"/>
    <mergeCell ref="B68:D68"/>
    <mergeCell ref="B69:D69"/>
    <mergeCell ref="B70:D70"/>
    <mergeCell ref="B71:D71"/>
    <mergeCell ref="B72:D72"/>
    <mergeCell ref="B66:D66"/>
    <mergeCell ref="B1:D1"/>
    <mergeCell ref="B62:D62"/>
    <mergeCell ref="B63:D63"/>
    <mergeCell ref="B64:D64"/>
    <mergeCell ref="B65:D65"/>
  </mergeCells>
  <printOptions horizontalCentered="1" verticalCentered="1"/>
  <pageMargins left="0" right="0" top="0.25" bottom="0.25" header="0.5" footer="0.5"/>
  <pageSetup scale="57" orientation="landscape"/>
  <headerFooter alignWithMargins="0">
    <oddHeader>&amp;L&amp;D
&amp;T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6-30-14 Posting (2)</vt:lpstr>
      <vt:lpstr>Test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 Giesen</dc:creator>
  <cp:lastModifiedBy>Jen Barsaleau</cp:lastModifiedBy>
  <cp:lastPrinted>2015-01-05T13:08:51Z</cp:lastPrinted>
  <dcterms:created xsi:type="dcterms:W3CDTF">2014-12-12T16:46:46Z</dcterms:created>
  <dcterms:modified xsi:type="dcterms:W3CDTF">2015-03-16T18:49:33Z</dcterms:modified>
</cp:coreProperties>
</file>